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TEMATIK 8\8. KLASSE\REPETITION\OPGAVER\"/>
    </mc:Choice>
  </mc:AlternateContent>
  <xr:revisionPtr revIDLastSave="0" documentId="13_ncr:1_{DD460366-4525-49CC-9248-77409E0C1EB3}" xr6:coauthVersionLast="32" xr6:coauthVersionMax="32" xr10:uidLastSave="{00000000-0000-0000-0000-000000000000}"/>
  <workbookProtection workbookAlgorithmName="SHA-512" workbookHashValue="Ja5tqUJYi+3hlj25x25p01CpRPGBi5Pv61iPkvR1tGOCAq+GJDYM/quy2LH7/nsSNTpg9DzNClNAlIk5pb3y9A==" workbookSaltValue="LFgyNToUJ6tx5WecGRGSrg==" workbookSpinCount="100000" lockStructure="1"/>
  <bookViews>
    <workbookView xWindow="0" yWindow="0" windowWidth="23040" windowHeight="9048" xr2:uid="{11B212E5-D397-421D-8765-041B72E6B392}"/>
  </bookViews>
  <sheets>
    <sheet name="FÆRDIGHEDSØVELSE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20" i="1" l="1"/>
  <c r="V405" i="1"/>
  <c r="V415" i="1"/>
  <c r="V413" i="1"/>
  <c r="V139" i="1" l="1"/>
  <c r="V137" i="1"/>
  <c r="V146" i="1" l="1"/>
  <c r="V559" i="1"/>
  <c r="V533" i="1"/>
  <c r="V528" i="1"/>
  <c r="V523" i="1"/>
  <c r="X504" i="1"/>
  <c r="V461" i="1" l="1"/>
  <c r="X361" i="1" l="1"/>
  <c r="V361" i="1" s="1"/>
  <c r="V345" i="1"/>
  <c r="V343" i="1"/>
  <c r="W341" i="1"/>
  <c r="X341" i="1"/>
  <c r="V341" i="1" l="1"/>
  <c r="W296" i="1"/>
  <c r="X296" i="1"/>
  <c r="W293" i="1"/>
  <c r="X293" i="1"/>
  <c r="W290" i="1"/>
  <c r="X290" i="1"/>
  <c r="W287" i="1"/>
  <c r="X287" i="1"/>
  <c r="W284" i="1"/>
  <c r="X284" i="1"/>
  <c r="W281" i="1"/>
  <c r="X281" i="1"/>
  <c r="X273" i="1"/>
  <c r="V273" i="1" s="1"/>
  <c r="V261" i="1"/>
  <c r="V252" i="1"/>
  <c r="V281" i="1" l="1"/>
  <c r="V284" i="1"/>
  <c r="V290" i="1"/>
  <c r="V296" i="1"/>
  <c r="V287" i="1"/>
  <c r="V293" i="1"/>
  <c r="V191" i="1"/>
  <c r="V193" i="1"/>
  <c r="V195" i="1"/>
  <c r="V71" i="1" l="1"/>
  <c r="V456" i="1" l="1"/>
  <c r="V458" i="1"/>
  <c r="V474" i="1"/>
  <c r="V476" i="1"/>
  <c r="V478" i="1"/>
  <c r="V480" i="1"/>
  <c r="V482" i="1"/>
  <c r="V486" i="1"/>
  <c r="V489" i="1"/>
  <c r="V491" i="1"/>
  <c r="V536" i="1"/>
  <c r="V538" i="1"/>
  <c r="V544" i="1"/>
  <c r="V570" i="1"/>
  <c r="V572" i="1"/>
  <c r="V425" i="1"/>
  <c r="V427" i="1"/>
  <c r="V429" i="1"/>
  <c r="V431" i="1"/>
  <c r="V398" i="1"/>
  <c r="V400" i="1"/>
  <c r="V402" i="1"/>
  <c r="V368" i="1"/>
  <c r="V370" i="1"/>
  <c r="V373" i="1"/>
  <c r="V384" i="1"/>
  <c r="V387" i="1"/>
  <c r="V389" i="1"/>
  <c r="V391" i="1"/>
  <c r="V320" i="1"/>
  <c r="V323" i="1"/>
  <c r="V325" i="1"/>
  <c r="V366" i="1"/>
  <c r="V302" i="1"/>
  <c r="V304" i="1"/>
  <c r="V306" i="1"/>
  <c r="V235" i="1"/>
  <c r="V207" i="1"/>
  <c r="V221" i="1"/>
  <c r="V144" i="1"/>
  <c r="V148" i="1"/>
  <c r="V167" i="1"/>
  <c r="V169" i="1"/>
  <c r="V171" i="1"/>
  <c r="V173" i="1"/>
  <c r="V142" i="1"/>
  <c r="V117" i="1"/>
  <c r="V120" i="1"/>
  <c r="V130" i="1"/>
  <c r="V132" i="1"/>
  <c r="V87" i="1"/>
  <c r="V89" i="1"/>
  <c r="V91" i="1"/>
  <c r="V93" i="1"/>
  <c r="V95" i="1"/>
  <c r="V98" i="1"/>
  <c r="V100" i="1"/>
  <c r="V102" i="1"/>
  <c r="V57" i="1"/>
  <c r="V59" i="1"/>
  <c r="V61" i="1"/>
  <c r="V63" i="1"/>
  <c r="V66" i="1"/>
  <c r="V76" i="1"/>
  <c r="V78" i="1"/>
  <c r="V80" i="1"/>
  <c r="V82" i="1"/>
  <c r="V84" i="1"/>
  <c r="V12" i="1"/>
  <c r="V14" i="1"/>
  <c r="V16" i="1"/>
  <c r="V19" i="1"/>
  <c r="V22" i="1"/>
  <c r="V24" i="1"/>
  <c r="V26" i="1"/>
  <c r="V28" i="1"/>
  <c r="V30" i="1"/>
  <c r="V32" i="1"/>
  <c r="V34" i="1"/>
  <c r="V36" i="1"/>
  <c r="V41" i="1"/>
  <c r="V43" i="1"/>
  <c r="V45" i="1"/>
  <c r="V48" i="1"/>
  <c r="V50" i="1"/>
  <c r="V52" i="1"/>
  <c r="V504" i="1" l="1"/>
  <c r="X494" i="1"/>
  <c r="V494" i="1" s="1"/>
  <c r="V393" i="1" l="1"/>
  <c r="V423" i="1"/>
  <c r="V454" i="1"/>
  <c r="V7" i="1"/>
  <c r="V574" i="1" l="1"/>
  <c r="Y2" i="1" s="1"/>
</calcChain>
</file>

<file path=xl/sharedStrings.xml><?xml version="1.0" encoding="utf-8"?>
<sst xmlns="http://schemas.openxmlformats.org/spreadsheetml/2006/main" count="580" uniqueCount="428">
  <si>
    <t>1.</t>
  </si>
  <si>
    <t>2.</t>
  </si>
  <si>
    <t>3.</t>
  </si>
  <si>
    <t>=</t>
  </si>
  <si>
    <t>x</t>
  </si>
  <si>
    <t>Løs ligningerne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</si>
  <si>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</si>
  <si>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</si>
  <si>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</si>
  <si>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</si>
  <si>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</si>
  <si>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</si>
  <si>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</si>
  <si>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</si>
  <si>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</si>
  <si>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Omskriv til decimaltal</t>
  </si>
  <si>
    <t>13.</t>
  </si>
  <si>
    <t>14.</t>
  </si>
  <si>
    <t>15.</t>
  </si>
  <si>
    <t>EKSEMPEL:</t>
  </si>
  <si>
    <t>12</t>
  </si>
  <si>
    <t>15</t>
  </si>
  <si>
    <t>27</t>
  </si>
  <si>
    <t>120</t>
  </si>
  <si>
    <t>6</t>
  </si>
  <si>
    <t>7</t>
  </si>
  <si>
    <t>16.</t>
  </si>
  <si>
    <t>17.</t>
  </si>
  <si>
    <t>18.</t>
  </si>
  <si>
    <t>8</t>
  </si>
  <si>
    <t>Udregn</t>
  </si>
  <si>
    <t>19.</t>
  </si>
  <si>
    <t>20.</t>
  </si>
  <si>
    <t>21.</t>
  </si>
  <si>
    <t>22.</t>
  </si>
  <si>
    <t>23.</t>
  </si>
  <si>
    <t>24.</t>
  </si>
  <si>
    <t>Reducer</t>
  </si>
  <si>
    <t>kr.</t>
  </si>
  <si>
    <t>25.</t>
  </si>
  <si>
    <t>26.</t>
  </si>
  <si>
    <t>27.</t>
  </si>
  <si>
    <t>28.</t>
  </si>
  <si>
    <t>29.</t>
  </si>
  <si>
    <t>udfor opgaven. Er din løsning forkert, skal du spørge din lærer om hjælp.</t>
  </si>
  <si>
    <t>30.</t>
  </si>
  <si>
    <t>31.</t>
  </si>
  <si>
    <t>32.</t>
  </si>
  <si>
    <t>33.</t>
  </si>
  <si>
    <t>34.</t>
  </si>
  <si>
    <t>kg</t>
  </si>
  <si>
    <t>m</t>
  </si>
  <si>
    <t>km</t>
  </si>
  <si>
    <t>35.</t>
  </si>
  <si>
    <t>36.</t>
  </si>
  <si>
    <t>37.</t>
  </si>
  <si>
    <t>38.</t>
  </si>
  <si>
    <t>Hvor mange symmetriakser er der i figuren?</t>
  </si>
  <si>
    <t>39.</t>
  </si>
  <si>
    <t>40.</t>
  </si>
  <si>
    <t>41.</t>
  </si>
  <si>
    <t>Figurens omkreds er</t>
  </si>
  <si>
    <t>Figurens areal er</t>
  </si>
  <si>
    <r>
      <t>m</t>
    </r>
    <r>
      <rPr>
        <vertAlign val="superscript"/>
        <sz val="11"/>
        <color theme="1"/>
        <rFont val="Arial"/>
        <family val="2"/>
      </rPr>
      <t>2</t>
    </r>
  </si>
  <si>
    <t>Skriv det næste tal i talrækkerne</t>
  </si>
  <si>
    <t>42.</t>
  </si>
  <si>
    <t>43.</t>
  </si>
  <si>
    <t>44.</t>
  </si>
  <si>
    <t>45.</t>
  </si>
  <si>
    <t>46.</t>
  </si>
  <si>
    <t>47.</t>
  </si>
  <si>
    <t>Klasse</t>
  </si>
  <si>
    <t>Antal elever</t>
  </si>
  <si>
    <t>7. a</t>
  </si>
  <si>
    <t>7. b</t>
  </si>
  <si>
    <t>7. c</t>
  </si>
  <si>
    <t>7. d</t>
  </si>
  <si>
    <t>8. a</t>
  </si>
  <si>
    <t>8. b</t>
  </si>
  <si>
    <t>8. d</t>
  </si>
  <si>
    <t>9. a</t>
  </si>
  <si>
    <t>9. b</t>
  </si>
  <si>
    <t>9. c</t>
  </si>
  <si>
    <t>10. a</t>
  </si>
  <si>
    <t>10. b</t>
  </si>
  <si>
    <t>5</t>
  </si>
  <si>
    <t>11</t>
  </si>
  <si>
    <t>9</t>
  </si>
  <si>
    <t>48.</t>
  </si>
  <si>
    <t>49.</t>
  </si>
  <si>
    <t>50.</t>
  </si>
  <si>
    <t>Datasættets mindsteværdi er</t>
  </si>
  <si>
    <t>Datasættets størsteværdi er</t>
  </si>
  <si>
    <t>Datasættets variationsbredde er</t>
  </si>
  <si>
    <t>51.</t>
  </si>
  <si>
    <t>52.</t>
  </si>
  <si>
    <t>53.</t>
  </si>
  <si>
    <t>54.</t>
  </si>
  <si>
    <t>55.</t>
  </si>
  <si>
    <t>56.</t>
  </si>
  <si>
    <t>Antal rigtige:</t>
  </si>
  <si>
    <t>57.</t>
  </si>
  <si>
    <t>58.</t>
  </si>
  <si>
    <t>59.</t>
  </si>
  <si>
    <t>60.</t>
  </si>
  <si>
    <t>61.</t>
  </si>
  <si>
    <t>3</t>
  </si>
  <si>
    <t>2</t>
  </si>
  <si>
    <t>62.</t>
  </si>
  <si>
    <t>63.</t>
  </si>
  <si>
    <t>64.</t>
  </si>
  <si>
    <t>65.</t>
  </si>
  <si>
    <t>66.</t>
  </si>
  <si>
    <t>23</t>
  </si>
  <si>
    <t>Beregn gennemsnittet af tallene</t>
  </si>
  <si>
    <t>67.</t>
  </si>
  <si>
    <t>68.</t>
  </si>
  <si>
    <t>69.</t>
  </si>
  <si>
    <t>4</t>
  </si>
  <si>
    <t>24</t>
  </si>
  <si>
    <t>29</t>
  </si>
  <si>
    <t>20</t>
  </si>
  <si>
    <t>70.</t>
  </si>
  <si>
    <t>71.</t>
  </si>
  <si>
    <t>72.</t>
  </si>
  <si>
    <t>73.</t>
  </si>
  <si>
    <t>,</t>
  </si>
  <si>
    <t>)</t>
  </si>
  <si>
    <t>Koordinatsættet til punktet A er    (</t>
  </si>
  <si>
    <t>74.</t>
  </si>
  <si>
    <t>75.</t>
  </si>
  <si>
    <t>76.</t>
  </si>
  <si>
    <t>timer og</t>
  </si>
  <si>
    <t>minutter</t>
  </si>
  <si>
    <t>77.</t>
  </si>
  <si>
    <t>78.</t>
  </si>
  <si>
    <t>y = 4x - 5</t>
  </si>
  <si>
    <t>79.</t>
  </si>
  <si>
    <t>80.</t>
  </si>
  <si>
    <t>81.</t>
  </si>
  <si>
    <t>Trekantens areal er</t>
  </si>
  <si>
    <r>
      <t>cm</t>
    </r>
    <r>
      <rPr>
        <vertAlign val="superscript"/>
        <sz val="11"/>
        <color theme="1"/>
        <rFont val="Arial"/>
        <family val="2"/>
      </rPr>
      <t>2</t>
    </r>
  </si>
  <si>
    <t>82.</t>
  </si>
  <si>
    <t>83.</t>
  </si>
  <si>
    <t>84.</t>
  </si>
  <si>
    <t>85.</t>
  </si>
  <si>
    <t>Afrund til en decimal</t>
  </si>
  <si>
    <t>86.</t>
  </si>
  <si>
    <t>87.</t>
  </si>
  <si>
    <t>88.</t>
  </si>
  <si>
    <t>89.</t>
  </si>
  <si>
    <t>14</t>
  </si>
  <si>
    <t>90.</t>
  </si>
  <si>
    <t>91.</t>
  </si>
  <si>
    <t>Hvad er saldoen på kontoen efter 1 år?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</si>
  <si>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</si>
  <si>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</si>
  <si>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</si>
  <si>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</si>
  <si>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</si>
  <si>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</si>
  <si>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</si>
  <si>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</si>
  <si>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</si>
  <si>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</si>
  <si>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</si>
  <si>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</si>
  <si>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</si>
  <si>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</si>
  <si>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</si>
  <si>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</si>
  <si>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Prisen for 10 appelsiner er</t>
  </si>
  <si>
    <t>Prisen for 20 æbler er</t>
  </si>
  <si>
    <t>Hvor mange penge skal Nanna have tilbage?</t>
  </si>
  <si>
    <t>22,5</t>
  </si>
  <si>
    <t>108.</t>
  </si>
  <si>
    <t>109.</t>
  </si>
  <si>
    <t>110.</t>
  </si>
  <si>
    <t>111.</t>
  </si>
  <si>
    <t>+</t>
  </si>
  <si>
    <t>∙</t>
  </si>
  <si>
    <t>112.</t>
  </si>
  <si>
    <t>A</t>
  </si>
  <si>
    <t>B</t>
  </si>
  <si>
    <t>C</t>
  </si>
  <si>
    <t>D</t>
  </si>
  <si>
    <t>E</t>
  </si>
  <si>
    <t>113.</t>
  </si>
  <si>
    <t>114.</t>
  </si>
  <si>
    <t>115.</t>
  </si>
  <si>
    <t>116</t>
  </si>
  <si>
    <t>117.</t>
  </si>
  <si>
    <t>118.</t>
  </si>
  <si>
    <t>119.</t>
  </si>
  <si>
    <t>80</t>
  </si>
  <si>
    <t>Skriv resultaterne i de grønne felter. Hvis du har regnet rigtigt, vil 0 ændre sig til et 1-tal i højre side</t>
  </si>
  <si>
    <t>13 + 9</t>
  </si>
  <si>
    <t>22</t>
  </si>
  <si>
    <t>4x + 9 = 41</t>
  </si>
  <si>
    <t>2x + 3x - 6 = 29</t>
  </si>
  <si>
    <t>3x + 27 = x + 31</t>
  </si>
  <si>
    <t>3783 + 1569</t>
  </si>
  <si>
    <t>37,8 + 19,66</t>
  </si>
  <si>
    <t>1423 - 856</t>
  </si>
  <si>
    <t>63 ∙ 407</t>
  </si>
  <si>
    <r>
      <t xml:space="preserve">1,7 </t>
    </r>
    <r>
      <rPr>
        <sz val="11"/>
        <color theme="1"/>
        <rFont val="Calibri"/>
        <family val="2"/>
      </rPr>
      <t>∙</t>
    </r>
    <r>
      <rPr>
        <sz val="11"/>
        <color theme="1"/>
        <rFont val="Arial"/>
        <family val="2"/>
      </rPr>
      <t xml:space="preserve"> 2,8</t>
    </r>
  </si>
  <si>
    <t>6244 : 7</t>
  </si>
  <si>
    <t>8,1 : 0,3</t>
  </si>
  <si>
    <t>5352</t>
  </si>
  <si>
    <t>57,46</t>
  </si>
  <si>
    <t>567</t>
  </si>
  <si>
    <t>54,9</t>
  </si>
  <si>
    <t>93,6 - 38,7</t>
  </si>
  <si>
    <t>25641</t>
  </si>
  <si>
    <t>4,76</t>
  </si>
  <si>
    <t>892</t>
  </si>
  <si>
    <t>58 %</t>
  </si>
  <si>
    <t>0,58</t>
  </si>
  <si>
    <t>8 %</t>
  </si>
  <si>
    <t>0,08</t>
  </si>
  <si>
    <t>275 %</t>
  </si>
  <si>
    <t>2,75</t>
  </si>
  <si>
    <r>
      <t xml:space="preserve">28 + 7 </t>
    </r>
    <r>
      <rPr>
        <sz val="11"/>
        <color theme="1"/>
        <rFont val="Calibri"/>
        <family val="2"/>
      </rPr>
      <t>∙</t>
    </r>
    <r>
      <rPr>
        <sz val="11"/>
        <color theme="1"/>
        <rFont val="Arial"/>
        <family val="2"/>
      </rPr>
      <t xml:space="preserve"> 13</t>
    </r>
  </si>
  <si>
    <t>119</t>
  </si>
  <si>
    <t>19 - 36 : 9</t>
  </si>
  <si>
    <r>
      <t xml:space="preserve">8 </t>
    </r>
    <r>
      <rPr>
        <sz val="11"/>
        <color theme="1"/>
        <rFont val="Calibri"/>
        <family val="2"/>
      </rPr>
      <t>∙</t>
    </r>
    <r>
      <rPr>
        <sz val="11"/>
        <color theme="1"/>
        <rFont val="Arial"/>
        <family val="2"/>
      </rPr>
      <t xml:space="preserve"> 12 - 72 : 8</t>
    </r>
  </si>
  <si>
    <t>87</t>
  </si>
  <si>
    <t>15 % af 4100 kr.</t>
  </si>
  <si>
    <t>615</t>
  </si>
  <si>
    <t>21,5 % af 5600 kr.</t>
  </si>
  <si>
    <t>1204</t>
  </si>
  <si>
    <t>9 % af 830 kr.</t>
  </si>
  <si>
    <t>250 % af 600 kr.</t>
  </si>
  <si>
    <t>1500</t>
  </si>
  <si>
    <t>270</t>
  </si>
  <si>
    <t>3x - 6x + 12x - 7x + x + 4x</t>
  </si>
  <si>
    <t>7x</t>
  </si>
  <si>
    <t>36</t>
  </si>
  <si>
    <r>
      <t>19</t>
    </r>
    <r>
      <rPr>
        <vertAlign val="superscript"/>
        <sz val="11"/>
        <color theme="1"/>
        <rFont val="Arial"/>
        <family val="2"/>
      </rPr>
      <t>2</t>
    </r>
  </si>
  <si>
    <t>361</t>
  </si>
  <si>
    <r>
      <t>6</t>
    </r>
    <r>
      <rPr>
        <vertAlign val="superscript"/>
        <sz val="11"/>
        <color theme="1"/>
        <rFont val="Arial"/>
        <family val="2"/>
      </rPr>
      <t>3</t>
    </r>
  </si>
  <si>
    <t>216</t>
  </si>
  <si>
    <r>
      <t>8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+ 13</t>
    </r>
    <r>
      <rPr>
        <vertAlign val="superscript"/>
        <sz val="11"/>
        <color theme="1"/>
        <rFont val="Arial"/>
        <family val="2"/>
      </rPr>
      <t>2</t>
    </r>
  </si>
  <si>
    <t>233</t>
  </si>
  <si>
    <t>41</t>
  </si>
  <si>
    <t>41000 g</t>
  </si>
  <si>
    <t>2,73 t</t>
  </si>
  <si>
    <t>2730</t>
  </si>
  <si>
    <t>1080 cm</t>
  </si>
  <si>
    <t>10,8</t>
  </si>
  <si>
    <t>20 280 m</t>
  </si>
  <si>
    <t>20,28</t>
  </si>
  <si>
    <t>106,7 km</t>
  </si>
  <si>
    <t>106700</t>
  </si>
  <si>
    <r>
      <t xml:space="preserve">0,5 </t>
    </r>
    <r>
      <rPr>
        <sz val="11"/>
        <color theme="1"/>
        <rFont val="Calibri"/>
        <family val="2"/>
      </rPr>
      <t>∙</t>
    </r>
    <r>
      <rPr>
        <sz val="11"/>
        <color theme="1"/>
        <rFont val="Arial"/>
        <family val="2"/>
      </rPr>
      <t xml:space="preserve"> 1286</t>
    </r>
  </si>
  <si>
    <t>643</t>
  </si>
  <si>
    <r>
      <t xml:space="preserve">0,25 </t>
    </r>
    <r>
      <rPr>
        <sz val="11"/>
        <color theme="1"/>
        <rFont val="Calibri"/>
        <family val="2"/>
      </rPr>
      <t>∙</t>
    </r>
    <r>
      <rPr>
        <sz val="11"/>
        <color theme="1"/>
        <rFont val="Arial"/>
        <family val="2"/>
      </rPr>
      <t xml:space="preserve"> 3248</t>
    </r>
  </si>
  <si>
    <t>812</t>
  </si>
  <si>
    <r>
      <t xml:space="preserve">0,2 </t>
    </r>
    <r>
      <rPr>
        <sz val="11"/>
        <color theme="1"/>
        <rFont val="Calibri"/>
        <family val="2"/>
      </rPr>
      <t>∙</t>
    </r>
    <r>
      <rPr>
        <sz val="11"/>
        <color theme="1"/>
        <rFont val="Arial"/>
        <family val="2"/>
      </rPr>
      <t xml:space="preserve"> 940</t>
    </r>
  </si>
  <si>
    <t>188</t>
  </si>
  <si>
    <t>67 - 258</t>
  </si>
  <si>
    <t>140</t>
  </si>
  <si>
    <t>1161</t>
  </si>
  <si>
    <t>2, 5, 9, 14, 20,</t>
  </si>
  <si>
    <t>1, 1, 2, 6, 24,</t>
  </si>
  <si>
    <t>Du skal skrive det tal som er halvdelen af 1876</t>
  </si>
  <si>
    <t>938</t>
  </si>
  <si>
    <t>Du skal skrive det tal som er en halv større end 7,75</t>
  </si>
  <si>
    <t>8,25</t>
  </si>
  <si>
    <t>20 % af et beløb udgør 320 kr. Du skal skrive hele beløbet</t>
  </si>
  <si>
    <t>1600</t>
  </si>
  <si>
    <t>Datasættet viser hvor mange elever i hver af skolens klasser der har prøvet at flyve</t>
  </si>
  <si>
    <t>17</t>
  </si>
  <si>
    <t>118</t>
  </si>
  <si>
    <t>cm</t>
  </si>
  <si>
    <t>Cirklens diameter er</t>
  </si>
  <si>
    <t>Cirklens omkreds er</t>
  </si>
  <si>
    <t>Cirklens areal er</t>
  </si>
  <si>
    <r>
      <t xml:space="preserve">I denne opgave sættes </t>
    </r>
    <r>
      <rPr>
        <sz val="12"/>
        <color theme="1"/>
        <rFont val="Calibri"/>
        <family val="2"/>
      </rPr>
      <t>π</t>
    </r>
    <r>
      <rPr>
        <sz val="11"/>
        <color theme="1"/>
        <rFont val="Arial"/>
        <family val="2"/>
      </rPr>
      <t xml:space="preserve"> til 3.</t>
    </r>
  </si>
  <si>
    <t>48</t>
  </si>
  <si>
    <t>Hvor meget sparer man på havetraktoren under udsalget?</t>
  </si>
  <si>
    <t>2399</t>
  </si>
  <si>
    <t>13018</t>
  </si>
  <si>
    <t>Normalprisen for racercyklen er</t>
  </si>
  <si>
    <t>Hvor meget koster lænestolen under udsalget?</t>
  </si>
  <si>
    <t>4148</t>
  </si>
  <si>
    <t>Besparelsen på en t-shirt udgør cirka (sæt kryds)</t>
  </si>
  <si>
    <t>20 %</t>
  </si>
  <si>
    <t>25 %</t>
  </si>
  <si>
    <t>33 %</t>
  </si>
  <si>
    <t>40 %</t>
  </si>
  <si>
    <t>50 %</t>
  </si>
  <si>
    <t>År</t>
  </si>
  <si>
    <t>Befolkning i 1000</t>
  </si>
  <si>
    <t>1970</t>
  </si>
  <si>
    <t>1980</t>
  </si>
  <si>
    <t>1990</t>
  </si>
  <si>
    <t>2000</t>
  </si>
  <si>
    <t>2010</t>
  </si>
  <si>
    <t>8,05</t>
  </si>
  <si>
    <t>4,60</t>
  </si>
  <si>
    <t>5,15</t>
  </si>
  <si>
    <t>6,00</t>
  </si>
  <si>
    <t>7,10</t>
  </si>
  <si>
    <t>75 %</t>
  </si>
  <si>
    <t>80 %</t>
  </si>
  <si>
    <t>100 %</t>
  </si>
  <si>
    <t>125 %</t>
  </si>
  <si>
    <r>
      <t>Rektanglets areal er 112 cm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. Rektanglets længde og bredde kan være:</t>
    </r>
  </si>
  <si>
    <t>Længde:</t>
  </si>
  <si>
    <t>Bredde:</t>
  </si>
  <si>
    <t>34</t>
  </si>
  <si>
    <t>19</t>
  </si>
  <si>
    <t>21</t>
  </si>
  <si>
    <t>-4</t>
  </si>
  <si>
    <t>-1</t>
  </si>
  <si>
    <t>2097 + 336 + 78</t>
  </si>
  <si>
    <t>4836 - 779 + 39</t>
  </si>
  <si>
    <t>2511</t>
  </si>
  <si>
    <t>4096</t>
  </si>
  <si>
    <t>Prisen på grillen er uden moms.</t>
  </si>
  <si>
    <t>Prisen på grillen med moms er</t>
  </si>
  <si>
    <t>Hvad er linjen m's hældningstal?</t>
  </si>
  <si>
    <t>Ligningen for linjen m er (sæt kryds)</t>
  </si>
  <si>
    <t>y = -2x + 2</t>
  </si>
  <si>
    <t>y = ½x + 2</t>
  </si>
  <si>
    <t>y = 2x - 1</t>
  </si>
  <si>
    <t>y = x + 2</t>
  </si>
  <si>
    <t>16:52</t>
  </si>
  <si>
    <t>22:16</t>
  </si>
  <si>
    <t>Afgang København</t>
  </si>
  <si>
    <t>Ankomst Hamborg</t>
  </si>
  <si>
    <t>Uddrag af togplan</t>
  </si>
  <si>
    <t>Togturen fra København til Hamborg tager</t>
  </si>
  <si>
    <t>Udregn y, når x = 4</t>
  </si>
  <si>
    <t>y = -3x + 11</t>
  </si>
  <si>
    <r>
      <t>y = 3x</t>
    </r>
    <r>
      <rPr>
        <vertAlign val="superscript"/>
        <sz val="11"/>
        <color theme="1"/>
        <rFont val="Arial"/>
        <family val="2"/>
      </rPr>
      <t>2</t>
    </r>
  </si>
  <si>
    <t>121</t>
  </si>
  <si>
    <t>323</t>
  </si>
  <si>
    <r>
      <t xml:space="preserve">4,96 </t>
    </r>
    <r>
      <rPr>
        <sz val="11"/>
        <color theme="1"/>
        <rFont val="Calibri"/>
        <family val="2"/>
      </rPr>
      <t>∙</t>
    </r>
    <r>
      <rPr>
        <sz val="11"/>
        <color theme="1"/>
        <rFont val="Arial"/>
        <family val="2"/>
      </rPr>
      <t xml:space="preserve"> 1000</t>
    </r>
  </si>
  <si>
    <r>
      <t xml:space="preserve">0,067 </t>
    </r>
    <r>
      <rPr>
        <sz val="11"/>
        <color theme="1"/>
        <rFont val="Calibri"/>
        <family val="2"/>
      </rPr>
      <t>∙</t>
    </r>
    <r>
      <rPr>
        <sz val="11"/>
        <color theme="1"/>
        <rFont val="Arial"/>
        <family val="2"/>
      </rPr>
      <t xml:space="preserve"> 100 000</t>
    </r>
  </si>
  <si>
    <t>6700</t>
  </si>
  <si>
    <t>2 877 000 : 1000</t>
  </si>
  <si>
    <t>2877</t>
  </si>
  <si>
    <t>4 490 000 : 100 000</t>
  </si>
  <si>
    <t>44,9</t>
  </si>
  <si>
    <t>23,32</t>
  </si>
  <si>
    <t>23,3</t>
  </si>
  <si>
    <t>9,35</t>
  </si>
  <si>
    <t>17,848</t>
  </si>
  <si>
    <t>17,8</t>
  </si>
  <si>
    <t>Hvilket af tallene går op i 3024 (sæt kryds)</t>
  </si>
  <si>
    <t>13</t>
  </si>
  <si>
    <t>Susan indsætter 8000 kr. af sine konfirmationspenge på en konto der giver 2 % p.a. i rente</t>
  </si>
  <si>
    <t>Hvad giver kontoen i rente det første halve år?</t>
  </si>
  <si>
    <t>8160</t>
  </si>
  <si>
    <t>´Kursen på euro er 740</t>
  </si>
  <si>
    <t>Beregn prisen på 800 euro</t>
  </si>
  <si>
    <t>5920</t>
  </si>
  <si>
    <t>Du skal skrive det tal, der ligger præcis midt imellem 4,8 og 4,9</t>
  </si>
  <si>
    <t>4,85</t>
  </si>
  <si>
    <t>Du skal skrive det tal, som udgør det kvarte af 2840</t>
  </si>
  <si>
    <t>Du skal skrive det tal som er 1330 større end 779</t>
  </si>
  <si>
    <t>2109</t>
  </si>
  <si>
    <t>Du skal skrive det tal, der er produktet af 8 og 12</t>
  </si>
  <si>
    <t>96</t>
  </si>
  <si>
    <t>Du skal skrive det tal, som er differensen mellem 387 og 1083</t>
  </si>
  <si>
    <t>696</t>
  </si>
  <si>
    <t>2011</t>
  </si>
  <si>
    <t>2012</t>
  </si>
  <si>
    <t>2013</t>
  </si>
  <si>
    <t>2014</t>
  </si>
  <si>
    <t>2015</t>
  </si>
  <si>
    <t>En landmand havde over en årrække følgende høstudbytte angivet i tons</t>
  </si>
  <si>
    <t>Høstudbyttet var højest i år</t>
  </si>
  <si>
    <t>Hvor stort var høstudbyttet i 2011?</t>
  </si>
  <si>
    <t>t</t>
  </si>
  <si>
    <t>148</t>
  </si>
  <si>
    <t>Forskellen på høstudbyttet i 2010 og høstudbyttet i 2015 er</t>
  </si>
  <si>
    <r>
      <t xml:space="preserve">2 </t>
    </r>
    <r>
      <rPr>
        <sz val="11"/>
        <color theme="1"/>
        <rFont val="Calibri"/>
        <family val="2"/>
      </rPr>
      <t>∙</t>
    </r>
    <r>
      <rPr>
        <sz val="11"/>
        <color theme="1"/>
        <rFont val="Arial"/>
        <family val="2"/>
      </rPr>
      <t xml:space="preserve"> 10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+ 6 </t>
    </r>
    <r>
      <rPr>
        <sz val="11"/>
        <color theme="1"/>
        <rFont val="Calibri"/>
        <family val="2"/>
      </rPr>
      <t>∙</t>
    </r>
    <r>
      <rPr>
        <sz val="11"/>
        <color theme="1"/>
        <rFont val="Arial"/>
        <family val="2"/>
      </rPr>
      <t xml:space="preserve"> 10</t>
    </r>
    <r>
      <rPr>
        <vertAlign val="superscript"/>
        <sz val="11"/>
        <color theme="1"/>
        <rFont val="Arial"/>
        <family val="2"/>
      </rPr>
      <t>2</t>
    </r>
  </si>
  <si>
    <t>2600</t>
  </si>
  <si>
    <t>Prisen for 12 appelsiner er</t>
  </si>
  <si>
    <t>1,75</t>
  </si>
  <si>
    <t>Prisen for 8 æbler og 12 bananer er</t>
  </si>
  <si>
    <t>36,2</t>
  </si>
  <si>
    <t>Prisen for 1 æble er</t>
  </si>
  <si>
    <t>35</t>
  </si>
  <si>
    <t>Nanna køber 24 æbler, 12 appelsiner og 8 bananer. Hun betaler med 200 kr.</t>
  </si>
  <si>
    <t>116,2</t>
  </si>
  <si>
    <t>1003,26 - 94,7</t>
  </si>
  <si>
    <t>2108,7 + 349,51</t>
  </si>
  <si>
    <t>908,56</t>
  </si>
  <si>
    <t>Trine og Niels skal dele 174 kr. Trine skal have dobbelt så meget som Niels</t>
  </si>
  <si>
    <t>Hvor mange kroner får de hver?</t>
  </si>
  <si>
    <t>Trine får</t>
  </si>
  <si>
    <t>Niels får</t>
  </si>
  <si>
    <t>6844</t>
  </si>
  <si>
    <t>52</t>
  </si>
  <si>
    <t>Indsæt tal så regnestykket passer (Alle tal skal være hele og større end 0)</t>
  </si>
  <si>
    <t>Trekant D er kongruent med trekant (sæt kryds)</t>
  </si>
  <si>
    <t>F</t>
  </si>
  <si>
    <t>Trekant C er ligedannet med trekant (sæt kryds)</t>
  </si>
  <si>
    <t>Hvilken trekant har det største areal (sæt kryds):</t>
  </si>
  <si>
    <t>2783 + 475 + 29 + 2</t>
  </si>
  <si>
    <t>3289</t>
  </si>
  <si>
    <t>3905 - 967 - 74 - 8</t>
  </si>
  <si>
    <t>2856</t>
  </si>
  <si>
    <t>Peter bor i Holstebro, men arbejder i  Aarhus. Køreturen mellem Holstebro og Aarhus er ca. 120 km.</t>
  </si>
  <si>
    <t>En dag kører Peter fra hjemmet til sit arbejde på 1 time og 15 minutter</t>
  </si>
  <si>
    <t>km/t</t>
  </si>
  <si>
    <t>FÆRDIGHEDSREGNING ØVELSER - 8. KLASSE</t>
  </si>
  <si>
    <t>Peters gennemsnitshastighed er</t>
  </si>
  <si>
    <t>Det røde linjestykke i trekanten er en (sæt kryds)</t>
  </si>
  <si>
    <t>Højde</t>
  </si>
  <si>
    <t>Median</t>
  </si>
  <si>
    <t>Vinkelhalveringslinje</t>
  </si>
  <si>
    <t>Midtnormal</t>
  </si>
  <si>
    <t>Du skal skrive et tal, der er en fjerdedel større end 8,93</t>
  </si>
  <si>
    <t>Befolkningstallet er fra 1970 til 2010 steget (sæt kryds)</t>
  </si>
  <si>
    <t>120.</t>
  </si>
  <si>
    <t>33</t>
  </si>
  <si>
    <t>74,7</t>
  </si>
  <si>
    <t>-191</t>
  </si>
  <si>
    <t>Hvor mange elever er der i alt på skolen, som har prøvet at flyve</t>
  </si>
  <si>
    <t>4960</t>
  </si>
  <si>
    <t>9,4</t>
  </si>
  <si>
    <t>710</t>
  </si>
  <si>
    <t>2458,21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</si>
</sst>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  <scheme val="minor"/>
    </font>
    <font>
      <vertAlign val="superscript"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49" fontId="1" fillId="0" borderId="0" xfId="0" quotePrefix="1" applyNumberFormat="1" applyFont="1" applyBorder="1" applyAlignment="1">
      <alignment horizontal="center"/>
    </xf>
    <xf numFmtId="49" fontId="1" fillId="0" borderId="1" xfId="0" applyNumberFormat="1" applyFont="1" applyBorder="1"/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/>
    <xf numFmtId="0" fontId="6" fillId="0" borderId="0" xfId="0" applyFont="1"/>
    <xf numFmtId="0" fontId="5" fillId="0" borderId="3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3" fillId="3" borderId="0" xfId="0" applyNumberFormat="1" applyFont="1" applyFill="1" applyBorder="1" applyAlignment="1"/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quotePrefix="1" applyNumberFormat="1" applyFont="1" applyAlignment="1">
      <alignment horizontal="center"/>
    </xf>
    <xf numFmtId="49" fontId="0" fillId="6" borderId="0" xfId="0" applyNumberFormat="1" applyFont="1" applyFill="1" applyBorder="1"/>
    <xf numFmtId="49" fontId="1" fillId="6" borderId="0" xfId="0" applyNumberFormat="1" applyFont="1" applyFill="1" applyBorder="1" applyAlignment="1">
      <alignment horizontal="left"/>
    </xf>
    <xf numFmtId="0" fontId="5" fillId="6" borderId="3" xfId="0" applyNumberFormat="1" applyFont="1" applyFill="1" applyBorder="1" applyAlignment="1">
      <alignment horizontal="center"/>
    </xf>
    <xf numFmtId="0" fontId="0" fillId="6" borderId="0" xfId="0" applyFill="1"/>
    <xf numFmtId="49" fontId="1" fillId="6" borderId="0" xfId="0" applyNumberFormat="1" applyFont="1" applyFill="1" applyBorder="1" applyAlignment="1"/>
    <xf numFmtId="49" fontId="1" fillId="6" borderId="0" xfId="0" applyNumberFormat="1" applyFont="1" applyFill="1" applyBorder="1" applyAlignment="1">
      <alignment horizontal="center"/>
    </xf>
    <xf numFmtId="49" fontId="1" fillId="6" borderId="0" xfId="0" applyNumberFormat="1" applyFont="1" applyFill="1" applyBorder="1"/>
    <xf numFmtId="49" fontId="1" fillId="6" borderId="0" xfId="0" quotePrefix="1" applyNumberFormat="1" applyFont="1" applyFill="1" applyBorder="1" applyAlignment="1">
      <alignment horizontal="center"/>
    </xf>
    <xf numFmtId="49" fontId="1" fillId="6" borderId="1" xfId="0" applyNumberFormat="1" applyFont="1" applyFill="1" applyBorder="1"/>
    <xf numFmtId="49" fontId="1" fillId="6" borderId="1" xfId="0" applyNumberFormat="1" applyFont="1" applyFill="1" applyBorder="1" applyAlignment="1">
      <alignment horizontal="left"/>
    </xf>
    <xf numFmtId="49" fontId="1" fillId="6" borderId="1" xfId="0" quotePrefix="1" applyNumberFormat="1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/>
    </xf>
    <xf numFmtId="0" fontId="5" fillId="6" borderId="2" xfId="0" applyNumberFormat="1" applyFont="1" applyFill="1" applyBorder="1" applyAlignment="1">
      <alignment horizontal="center"/>
    </xf>
    <xf numFmtId="49" fontId="5" fillId="6" borderId="14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5" fillId="3" borderId="3" xfId="0" applyNumberFormat="1" applyFont="1" applyFill="1" applyBorder="1" applyAlignment="1">
      <alignment horizontal="center"/>
    </xf>
    <xf numFmtId="0" fontId="5" fillId="3" borderId="2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16" xfId="0" applyNumberFormat="1" applyFont="1" applyBorder="1"/>
    <xf numFmtId="49" fontId="1" fillId="0" borderId="17" xfId="0" applyNumberFormat="1" applyFont="1" applyBorder="1"/>
    <xf numFmtId="49" fontId="1" fillId="0" borderId="25" xfId="0" applyNumberFormat="1" applyFont="1" applyBorder="1"/>
    <xf numFmtId="49" fontId="1" fillId="0" borderId="3" xfId="0" applyNumberFormat="1" applyFont="1" applyBorder="1"/>
    <xf numFmtId="49" fontId="1" fillId="0" borderId="18" xfId="0" applyNumberFormat="1" applyFont="1" applyBorder="1"/>
    <xf numFmtId="49" fontId="1" fillId="0" borderId="2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/>
    </xf>
    <xf numFmtId="49" fontId="1" fillId="9" borderId="14" xfId="0" applyNumberFormat="1" applyFont="1" applyFill="1" applyBorder="1" applyAlignment="1">
      <alignment horizontal="center"/>
    </xf>
    <xf numFmtId="49" fontId="1" fillId="9" borderId="26" xfId="0" applyNumberFormat="1" applyFont="1" applyFill="1" applyBorder="1" applyAlignment="1">
      <alignment horizontal="center"/>
    </xf>
    <xf numFmtId="0" fontId="1" fillId="9" borderId="26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8" fillId="0" borderId="0" xfId="0" applyNumberFormat="1" applyFont="1"/>
    <xf numFmtId="49" fontId="8" fillId="0" borderId="0" xfId="0" quotePrefix="1" applyNumberFormat="1" applyFont="1"/>
    <xf numFmtId="0" fontId="8" fillId="0" borderId="0" xfId="0" applyNumberFormat="1" applyFont="1"/>
    <xf numFmtId="0" fontId="5" fillId="0" borderId="0" xfId="0" applyNumberFormat="1" applyFont="1" applyBorder="1" applyAlignment="1">
      <alignment horizontal="center"/>
    </xf>
    <xf numFmtId="0" fontId="5" fillId="6" borderId="15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10" fillId="0" borderId="0" xfId="0" applyFont="1"/>
    <xf numFmtId="49" fontId="1" fillId="4" borderId="1" xfId="0" applyNumberFormat="1" applyFont="1" applyFill="1" applyBorder="1" applyAlignment="1" applyProtection="1">
      <alignment horizontal="center"/>
      <protection locked="0"/>
    </xf>
    <xf numFmtId="49" fontId="1" fillId="4" borderId="0" xfId="0" applyNumberFormat="1" applyFont="1" applyFill="1" applyAlignment="1" applyProtection="1">
      <alignment horizontal="center"/>
      <protection locked="0"/>
    </xf>
    <xf numFmtId="49" fontId="1" fillId="0" borderId="0" xfId="0" applyNumberFormat="1" applyFont="1" applyAlignment="1">
      <alignment horizontal="left"/>
    </xf>
    <xf numFmtId="49" fontId="1" fillId="4" borderId="0" xfId="0" applyNumberFormat="1" applyFont="1" applyFill="1" applyAlignment="1" applyProtection="1">
      <alignment horizontal="center"/>
      <protection locked="0"/>
    </xf>
    <xf numFmtId="49" fontId="2" fillId="7" borderId="0" xfId="0" applyNumberFormat="1" applyFont="1" applyFill="1" applyBorder="1" applyAlignment="1">
      <alignment horizontal="center"/>
    </xf>
    <xf numFmtId="49" fontId="2" fillId="7" borderId="3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4" borderId="0" xfId="0" applyNumberFormat="1" applyFont="1" applyFill="1" applyBorder="1" applyAlignment="1" applyProtection="1">
      <alignment horizontal="center"/>
      <protection locked="0"/>
    </xf>
    <xf numFmtId="49" fontId="1" fillId="9" borderId="19" xfId="0" applyNumberFormat="1" applyFont="1" applyFill="1" applyBorder="1" applyAlignment="1">
      <alignment horizontal="left"/>
    </xf>
    <xf numFmtId="49" fontId="1" fillId="9" borderId="20" xfId="0" applyNumberFormat="1" applyFont="1" applyFill="1" applyBorder="1" applyAlignment="1">
      <alignment horizontal="left"/>
    </xf>
    <xf numFmtId="49" fontId="1" fillId="10" borderId="22" xfId="0" applyNumberFormat="1" applyFont="1" applyFill="1" applyBorder="1" applyAlignment="1">
      <alignment horizontal="left"/>
    </xf>
    <xf numFmtId="49" fontId="1" fillId="10" borderId="23" xfId="0" applyNumberFormat="1" applyFont="1" applyFill="1" applyBorder="1" applyAlignment="1">
      <alignment horizontal="left"/>
    </xf>
    <xf numFmtId="49" fontId="1" fillId="9" borderId="20" xfId="0" applyNumberFormat="1" applyFont="1" applyFill="1" applyBorder="1" applyAlignment="1">
      <alignment horizontal="center"/>
    </xf>
    <xf numFmtId="49" fontId="1" fillId="9" borderId="21" xfId="0" applyNumberFormat="1" applyFont="1" applyFill="1" applyBorder="1" applyAlignment="1">
      <alignment horizontal="center"/>
    </xf>
    <xf numFmtId="49" fontId="1" fillId="10" borderId="23" xfId="0" applyNumberFormat="1" applyFont="1" applyFill="1" applyBorder="1" applyAlignment="1">
      <alignment horizontal="center"/>
    </xf>
    <xf numFmtId="49" fontId="1" fillId="10" borderId="24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1" fillId="9" borderId="13" xfId="0" applyNumberFormat="1" applyFont="1" applyFill="1" applyBorder="1" applyAlignment="1">
      <alignment horizontal="left"/>
    </xf>
    <xf numFmtId="49" fontId="1" fillId="10" borderId="13" xfId="0" applyNumberFormat="1" applyFont="1" applyFill="1" applyBorder="1" applyAlignment="1">
      <alignment horizontal="left"/>
    </xf>
    <xf numFmtId="49" fontId="1" fillId="9" borderId="13" xfId="0" applyNumberFormat="1" applyFont="1" applyFill="1" applyBorder="1" applyAlignment="1">
      <alignment horizontal="center"/>
    </xf>
    <xf numFmtId="49" fontId="1" fillId="10" borderId="13" xfId="0" applyNumberFormat="1" applyFont="1" applyFill="1" applyBorder="1" applyAlignment="1">
      <alignment horizontal="center"/>
    </xf>
    <xf numFmtId="49" fontId="8" fillId="8" borderId="13" xfId="0" applyNumberFormat="1" applyFont="1" applyFill="1" applyBorder="1" applyAlignment="1">
      <alignment horizontal="left"/>
    </xf>
    <xf numFmtId="49" fontId="8" fillId="8" borderId="13" xfId="0" applyNumberFormat="1" applyFont="1" applyFill="1" applyBorder="1" applyAlignment="1">
      <alignment horizontal="center"/>
    </xf>
    <xf numFmtId="0" fontId="1" fillId="4" borderId="0" xfId="0" applyNumberFormat="1" applyFont="1" applyFill="1" applyBorder="1" applyAlignment="1" applyProtection="1">
      <alignment horizontal="center"/>
      <protection locked="0"/>
    </xf>
    <xf numFmtId="49" fontId="3" fillId="4" borderId="0" xfId="0" applyNumberFormat="1" applyFont="1" applyFill="1" applyBorder="1" applyAlignment="1" applyProtection="1">
      <alignment horizontal="center"/>
      <protection locked="0"/>
    </xf>
    <xf numFmtId="49" fontId="1" fillId="0" borderId="0" xfId="0" quotePrefix="1" applyNumberFormat="1" applyFont="1" applyBorder="1" applyAlignment="1">
      <alignment horizontal="left"/>
    </xf>
    <xf numFmtId="49" fontId="1" fillId="6" borderId="0" xfId="0" applyNumberFormat="1" applyFont="1" applyFill="1" applyBorder="1" applyAlignment="1">
      <alignment horizontal="left"/>
    </xf>
    <xf numFmtId="49" fontId="1" fillId="5" borderId="16" xfId="0" applyNumberFormat="1" applyFont="1" applyFill="1" applyBorder="1" applyAlignment="1">
      <alignment horizontal="left"/>
    </xf>
    <xf numFmtId="49" fontId="1" fillId="5" borderId="4" xfId="0" applyNumberFormat="1" applyFont="1" applyFill="1" applyBorder="1" applyAlignment="1">
      <alignment horizontal="left"/>
    </xf>
    <xf numFmtId="49" fontId="1" fillId="5" borderId="18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49" fontId="1" fillId="5" borderId="4" xfId="0" applyNumberFormat="1" applyFont="1" applyFill="1" applyBorder="1" applyAlignment="1">
      <alignment horizontal="center"/>
    </xf>
    <xf numFmtId="49" fontId="1" fillId="5" borderId="17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/>
    </xf>
    <xf numFmtId="49" fontId="1" fillId="3" borderId="0" xfId="0" applyNumberFormat="1" applyFont="1" applyFill="1" applyAlignment="1">
      <alignment horizontal="left"/>
    </xf>
    <xf numFmtId="49" fontId="1" fillId="0" borderId="4" xfId="0" applyNumberFormat="1" applyFont="1" applyBorder="1" applyAlignment="1">
      <alignment horizontal="left"/>
    </xf>
  </cellXfs>
  <cellStyles count="1">
    <cellStyle name="Normal" xfId="0" builtinId="0"/>
  </cellStyles>
  <dxfs count="1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FÆRDIGHEDSØVELSER!$I$442:$I$447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strCache>
            </c:strRef>
          </c:cat>
          <c:val>
            <c:numRef>
              <c:f>FÆRDIGHEDSØVELSER!$J$442:$J$447</c:f>
              <c:numCache>
                <c:formatCode>General</c:formatCode>
                <c:ptCount val="6"/>
                <c:pt idx="0">
                  <c:v>123</c:v>
                </c:pt>
                <c:pt idx="1">
                  <c:v>148</c:v>
                </c:pt>
                <c:pt idx="2">
                  <c:v>139</c:v>
                </c:pt>
                <c:pt idx="3">
                  <c:v>144</c:v>
                </c:pt>
                <c:pt idx="4">
                  <c:v>153</c:v>
                </c:pt>
                <c:pt idx="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53-4D49-9F51-F5D557455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787872"/>
        <c:axId val="361288848"/>
      </c:lineChart>
      <c:catAx>
        <c:axId val="35678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100">
                    <a:latin typeface="Arial" panose="020B0604020202020204" pitchFamily="34" charset="0"/>
                    <a:cs typeface="Arial" panose="020B0604020202020204" pitchFamily="34" charset="0"/>
                  </a:rPr>
                  <a:t>År</a:t>
                </a:r>
              </a:p>
            </c:rich>
          </c:tx>
          <c:layout>
            <c:manualLayout>
              <c:xMode val="edge"/>
              <c:yMode val="edge"/>
              <c:x val="0.53885411198600175"/>
              <c:y val="0.912433155080213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361288848"/>
        <c:crosses val="autoZero"/>
        <c:auto val="1"/>
        <c:lblAlgn val="ctr"/>
        <c:lblOffset val="100"/>
        <c:noMultiLvlLbl val="0"/>
      </c:catAx>
      <c:valAx>
        <c:axId val="36128884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100">
                    <a:latin typeface="Arial" panose="020B0604020202020204" pitchFamily="34" charset="0"/>
                    <a:cs typeface="Arial" panose="020B0604020202020204" pitchFamily="34" charset="0"/>
                  </a:rPr>
                  <a:t>Udbytte i tons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5668449197860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356787872"/>
        <c:crosses val="autoZero"/>
        <c:crossBetween val="midCat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chart" Target="../charts/chart1.xml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</xdr:colOff>
      <xdr:row>64</xdr:row>
      <xdr:rowOff>38100</xdr:rowOff>
    </xdr:from>
    <xdr:ext cx="897169" cy="4039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felt 1">
              <a:extLst>
                <a:ext uri="{FF2B5EF4-FFF2-40B4-BE49-F238E27FC236}">
                  <a16:creationId xmlns:a16="http://schemas.microsoft.com/office/drawing/2014/main" id="{A07AA404-E41C-4769-9EA9-D27BCAD52533}"/>
                </a:ext>
              </a:extLst>
            </xdr:cNvPr>
            <xdr:cNvSpPr txBox="1"/>
          </xdr:nvSpPr>
          <xdr:spPr>
            <a:xfrm>
              <a:off x="396240" y="11887200"/>
              <a:ext cx="897169" cy="403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0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da-DK" sz="1400" b="0" i="0">
                            <a:latin typeface="Cambria Math" panose="02040503050406030204" pitchFamily="18" charset="0"/>
                          </a:rPr>
                          <m:t>7</m:t>
                        </m:r>
                      </m:den>
                    </m:f>
                    <m:r>
                      <a:rPr lang="da-DK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da-DK" sz="1400" b="0" i="0">
                        <a:latin typeface="Cambria Math" panose="02040503050406030204" pitchFamily="18" charset="0"/>
                      </a:rPr>
                      <m:t>af</m:t>
                    </m:r>
                    <m:r>
                      <a:rPr lang="da-DK" sz="1400" b="0" i="0">
                        <a:latin typeface="Cambria Math" panose="02040503050406030204" pitchFamily="18" charset="0"/>
                      </a:rPr>
                      <m:t> 630 </m:t>
                    </m:r>
                    <m:r>
                      <m:rPr>
                        <m:sty m:val="p"/>
                      </m:rPr>
                      <a:rPr lang="da-DK" sz="1400" b="0" i="0">
                        <a:latin typeface="Cambria Math" panose="02040503050406030204" pitchFamily="18" charset="0"/>
                      </a:rPr>
                      <m:t>kr</m:t>
                    </m:r>
                  </m:oMath>
                </m:oMathPara>
              </a14:m>
              <a:endParaRPr lang="da-DK" sz="1100" i="0"/>
            </a:p>
          </xdr:txBody>
        </xdr:sp>
      </mc:Choice>
      <mc:Fallback xmlns="">
        <xdr:sp macro="" textlink="">
          <xdr:nvSpPr>
            <xdr:cNvPr id="2" name="Tekstfelt 1">
              <a:extLst>
                <a:ext uri="{FF2B5EF4-FFF2-40B4-BE49-F238E27FC236}">
                  <a16:creationId xmlns:a16="http://schemas.microsoft.com/office/drawing/2014/main" id="{A07AA404-E41C-4769-9EA9-D27BCAD52533}"/>
                </a:ext>
              </a:extLst>
            </xdr:cNvPr>
            <xdr:cNvSpPr txBox="1"/>
          </xdr:nvSpPr>
          <xdr:spPr>
            <a:xfrm>
              <a:off x="396240" y="11887200"/>
              <a:ext cx="897169" cy="403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a-DK" sz="1400" b="0" i="0">
                  <a:latin typeface="Cambria Math" panose="02040503050406030204" pitchFamily="18" charset="0"/>
                </a:rPr>
                <a:t>3/7  af 630 kr</a:t>
              </a:r>
              <a:endParaRPr lang="da-DK" sz="1100" i="0"/>
            </a:p>
          </xdr:txBody>
        </xdr:sp>
      </mc:Fallback>
    </mc:AlternateContent>
    <xdr:clientData/>
  </xdr:oneCellAnchor>
  <xdr:oneCellAnchor>
    <xdr:from>
      <xdr:col>1</xdr:col>
      <xdr:colOff>30480</xdr:colOff>
      <xdr:row>74</xdr:row>
      <xdr:rowOff>175260</xdr:rowOff>
    </xdr:from>
    <xdr:ext cx="456663" cy="2491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kstfelt 2">
              <a:extLst>
                <a:ext uri="{FF2B5EF4-FFF2-40B4-BE49-F238E27FC236}">
                  <a16:creationId xmlns:a16="http://schemas.microsoft.com/office/drawing/2014/main" id="{15E388DD-1DD6-404F-92F3-2E7B41F263FB}"/>
                </a:ext>
              </a:extLst>
            </xdr:cNvPr>
            <xdr:cNvSpPr txBox="1"/>
          </xdr:nvSpPr>
          <xdr:spPr>
            <a:xfrm>
              <a:off x="411480" y="13853160"/>
              <a:ext cx="456663" cy="2491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121</m:t>
                        </m:r>
                      </m:e>
                    </m:rad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" name="Tekstfelt 2">
              <a:extLst>
                <a:ext uri="{FF2B5EF4-FFF2-40B4-BE49-F238E27FC236}">
                  <a16:creationId xmlns:a16="http://schemas.microsoft.com/office/drawing/2014/main" id="{15E388DD-1DD6-404F-92F3-2E7B41F263FB}"/>
                </a:ext>
              </a:extLst>
            </xdr:cNvPr>
            <xdr:cNvSpPr txBox="1"/>
          </xdr:nvSpPr>
          <xdr:spPr>
            <a:xfrm>
              <a:off x="411480" y="13853160"/>
              <a:ext cx="456663" cy="2491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a-DK" sz="1400" i="0">
                  <a:latin typeface="Cambria Math" panose="02040503050406030204" pitchFamily="18" charset="0"/>
                </a:rPr>
                <a:t>√</a:t>
              </a:r>
              <a:r>
                <a:rPr lang="da-DK" sz="1400" b="0" i="0">
                  <a:latin typeface="Cambria Math" panose="02040503050406030204" pitchFamily="18" charset="0"/>
                </a:rPr>
                <a:t>121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30480</xdr:colOff>
      <xdr:row>76</xdr:row>
      <xdr:rowOff>167640</xdr:rowOff>
    </xdr:from>
    <xdr:ext cx="843949" cy="2491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kstfelt 3">
              <a:extLst>
                <a:ext uri="{FF2B5EF4-FFF2-40B4-BE49-F238E27FC236}">
                  <a16:creationId xmlns:a16="http://schemas.microsoft.com/office/drawing/2014/main" id="{E4E51479-5EEE-4032-8836-A856C86299EC}"/>
                </a:ext>
              </a:extLst>
            </xdr:cNvPr>
            <xdr:cNvSpPr txBox="1"/>
          </xdr:nvSpPr>
          <xdr:spPr>
            <a:xfrm>
              <a:off x="411480" y="14211300"/>
              <a:ext cx="843949" cy="2491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144</m:t>
                        </m:r>
                      </m:e>
                    </m:rad>
                    <m:r>
                      <a:rPr lang="da-DK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a-DK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ad>
                      <m:radPr>
                        <m:degHide m:val="on"/>
                        <m:ctrlPr>
                          <a:rPr lang="da-DK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da-DK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9</m:t>
                        </m:r>
                      </m:e>
                    </m:rad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4" name="Tekstfelt 3">
              <a:extLst>
                <a:ext uri="{FF2B5EF4-FFF2-40B4-BE49-F238E27FC236}">
                  <a16:creationId xmlns:a16="http://schemas.microsoft.com/office/drawing/2014/main" id="{E4E51479-5EEE-4032-8836-A856C86299EC}"/>
                </a:ext>
              </a:extLst>
            </xdr:cNvPr>
            <xdr:cNvSpPr txBox="1"/>
          </xdr:nvSpPr>
          <xdr:spPr>
            <a:xfrm>
              <a:off x="411480" y="14211300"/>
              <a:ext cx="843949" cy="2491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a-DK" sz="1400" i="0">
                  <a:latin typeface="Cambria Math" panose="02040503050406030204" pitchFamily="18" charset="0"/>
                </a:rPr>
                <a:t>√</a:t>
              </a:r>
              <a:r>
                <a:rPr lang="da-DK" sz="1400" b="0" i="0">
                  <a:latin typeface="Cambria Math" panose="02040503050406030204" pitchFamily="18" charset="0"/>
                </a:rPr>
                <a:t>144  </a:t>
              </a:r>
              <a:r>
                <a:rPr lang="da-DK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∙√9</a:t>
              </a:r>
              <a:endParaRPr lang="da-DK" sz="1100"/>
            </a:p>
          </xdr:txBody>
        </xdr:sp>
      </mc:Fallback>
    </mc:AlternateContent>
    <xdr:clientData/>
  </xdr:oneCellAnchor>
  <xdr:twoCellAnchor>
    <xdr:from>
      <xdr:col>1</xdr:col>
      <xdr:colOff>7620</xdr:colOff>
      <xdr:row>126</xdr:row>
      <xdr:rowOff>99060</xdr:rowOff>
    </xdr:from>
    <xdr:to>
      <xdr:col>7</xdr:col>
      <xdr:colOff>0</xdr:colOff>
      <xdr:row>126</xdr:row>
      <xdr:rowOff>99060</xdr:rowOff>
    </xdr:to>
    <xdr:cxnSp macro="">
      <xdr:nvCxnSpPr>
        <xdr:cNvPr id="7" name="Lige pilforbindelse 6">
          <a:extLst>
            <a:ext uri="{FF2B5EF4-FFF2-40B4-BE49-F238E27FC236}">
              <a16:creationId xmlns:a16="http://schemas.microsoft.com/office/drawing/2014/main" id="{21C292B0-5F0B-4134-82A5-68AF4A7852D9}"/>
            </a:ext>
          </a:extLst>
        </xdr:cNvPr>
        <xdr:cNvCxnSpPr/>
      </xdr:nvCxnSpPr>
      <xdr:spPr>
        <a:xfrm>
          <a:off x="312420" y="23149560"/>
          <a:ext cx="1821180" cy="0"/>
        </a:xfrm>
        <a:prstGeom prst="straightConnector1">
          <a:avLst/>
        </a:prstGeom>
        <a:ln>
          <a:solidFill>
            <a:srgbClr val="C00000"/>
          </a:solidFill>
          <a:prstDash val="dash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99060</xdr:colOff>
      <xdr:row>121</xdr:row>
      <xdr:rowOff>182880</xdr:rowOff>
    </xdr:from>
    <xdr:to>
      <xdr:col>7</xdr:col>
      <xdr:colOff>99060</xdr:colOff>
      <xdr:row>126</xdr:row>
      <xdr:rowOff>7620</xdr:rowOff>
    </xdr:to>
    <xdr:cxnSp macro="">
      <xdr:nvCxnSpPr>
        <xdr:cNvPr id="9" name="Lige pilforbindelse 8">
          <a:extLst>
            <a:ext uri="{FF2B5EF4-FFF2-40B4-BE49-F238E27FC236}">
              <a16:creationId xmlns:a16="http://schemas.microsoft.com/office/drawing/2014/main" id="{D0EB763A-A736-4397-8CCC-40EC62ADE6A1}"/>
            </a:ext>
          </a:extLst>
        </xdr:cNvPr>
        <xdr:cNvCxnSpPr/>
      </xdr:nvCxnSpPr>
      <xdr:spPr>
        <a:xfrm>
          <a:off x="2232660" y="22303740"/>
          <a:ext cx="0" cy="754380"/>
        </a:xfrm>
        <a:prstGeom prst="straightConnector1">
          <a:avLst/>
        </a:prstGeom>
        <a:ln>
          <a:solidFill>
            <a:srgbClr val="C00000"/>
          </a:solidFill>
          <a:prstDash val="dash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126</xdr:row>
      <xdr:rowOff>99060</xdr:rowOff>
    </xdr:from>
    <xdr:to>
      <xdr:col>7</xdr:col>
      <xdr:colOff>0</xdr:colOff>
      <xdr:row>128</xdr:row>
      <xdr:rowOff>38100</xdr:rowOff>
    </xdr:to>
    <xdr:sp macro="" textlink="">
      <xdr:nvSpPr>
        <xdr:cNvPr id="10" name="Tekstfelt 9">
          <a:extLst>
            <a:ext uri="{FF2B5EF4-FFF2-40B4-BE49-F238E27FC236}">
              <a16:creationId xmlns:a16="http://schemas.microsoft.com/office/drawing/2014/main" id="{24A35080-3B0A-479F-A339-88D35A06F094}"/>
            </a:ext>
          </a:extLst>
        </xdr:cNvPr>
        <xdr:cNvSpPr txBox="1"/>
      </xdr:nvSpPr>
      <xdr:spPr>
        <a:xfrm>
          <a:off x="304800" y="23149560"/>
          <a:ext cx="1828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43 m</a:t>
          </a:r>
        </a:p>
      </xdr:txBody>
    </xdr:sp>
    <xdr:clientData/>
  </xdr:twoCellAnchor>
  <xdr:twoCellAnchor>
    <xdr:from>
      <xdr:col>6</xdr:col>
      <xdr:colOff>205740</xdr:colOff>
      <xdr:row>123</xdr:row>
      <xdr:rowOff>91440</xdr:rowOff>
    </xdr:from>
    <xdr:to>
      <xdr:col>9</xdr:col>
      <xdr:colOff>129540</xdr:colOff>
      <xdr:row>125</xdr:row>
      <xdr:rowOff>30480</xdr:rowOff>
    </xdr:to>
    <xdr:sp macro="" textlink="">
      <xdr:nvSpPr>
        <xdr:cNvPr id="11" name="Tekstfelt 10">
          <a:extLst>
            <a:ext uri="{FF2B5EF4-FFF2-40B4-BE49-F238E27FC236}">
              <a16:creationId xmlns:a16="http://schemas.microsoft.com/office/drawing/2014/main" id="{699F710D-2EBE-4ADD-A4AF-DBCBE6D27299}"/>
            </a:ext>
          </a:extLst>
        </xdr:cNvPr>
        <xdr:cNvSpPr txBox="1"/>
      </xdr:nvSpPr>
      <xdr:spPr>
        <a:xfrm>
          <a:off x="2034540" y="22585680"/>
          <a:ext cx="8382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27 m</a:t>
          </a:r>
        </a:p>
      </xdr:txBody>
    </xdr:sp>
    <xdr:clientData/>
  </xdr:twoCellAnchor>
  <xdr:twoCellAnchor>
    <xdr:from>
      <xdr:col>1</xdr:col>
      <xdr:colOff>129540</xdr:colOff>
      <xdr:row>198</xdr:row>
      <xdr:rowOff>99061</xdr:rowOff>
    </xdr:from>
    <xdr:to>
      <xdr:col>13</xdr:col>
      <xdr:colOff>146407</xdr:colOff>
      <xdr:row>204</xdr:row>
      <xdr:rowOff>38100</xdr:rowOff>
    </xdr:to>
    <xdr:grpSp>
      <xdr:nvGrpSpPr>
        <xdr:cNvPr id="6" name="Gruppe 5">
          <a:extLst>
            <a:ext uri="{FF2B5EF4-FFF2-40B4-BE49-F238E27FC236}">
              <a16:creationId xmlns:a16="http://schemas.microsoft.com/office/drawing/2014/main" id="{97B134F1-D610-4C61-87D1-3868E5CAAC69}"/>
            </a:ext>
          </a:extLst>
        </xdr:cNvPr>
        <xdr:cNvGrpSpPr/>
      </xdr:nvGrpSpPr>
      <xdr:grpSpPr>
        <a:xfrm>
          <a:off x="510540" y="36576001"/>
          <a:ext cx="3674467" cy="1036319"/>
          <a:chOff x="510540" y="36576001"/>
          <a:chExt cx="3674467" cy="1036319"/>
        </a:xfrm>
      </xdr:grpSpPr>
      <xdr:pic>
        <xdr:nvPicPr>
          <xdr:cNvPr id="5" name="Billede 4">
            <a:extLst>
              <a:ext uri="{FF2B5EF4-FFF2-40B4-BE49-F238E27FC236}">
                <a16:creationId xmlns:a16="http://schemas.microsoft.com/office/drawing/2014/main" id="{17A9115C-DDFA-4873-BD91-4EA56C0F8A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72540" y="36576001"/>
            <a:ext cx="2912467" cy="1013460"/>
          </a:xfrm>
          <a:prstGeom prst="rect">
            <a:avLst/>
          </a:prstGeom>
        </xdr:spPr>
      </xdr:pic>
      <xdr:sp macro="" textlink="">
        <xdr:nvSpPr>
          <xdr:cNvPr id="17" name="Tekstfelt 16">
            <a:extLst>
              <a:ext uri="{FF2B5EF4-FFF2-40B4-BE49-F238E27FC236}">
                <a16:creationId xmlns:a16="http://schemas.microsoft.com/office/drawing/2014/main" id="{2B51C652-473B-4363-AE5C-B50010B0848C}"/>
              </a:ext>
            </a:extLst>
          </xdr:cNvPr>
          <xdr:cNvSpPr txBox="1"/>
        </xdr:nvSpPr>
        <xdr:spPr>
          <a:xfrm>
            <a:off x="510540" y="37307520"/>
            <a:ext cx="182880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da-DK" sz="900">
                <a:solidFill>
                  <a:schemeClr val="bg1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pixabay.com</a:t>
            </a:r>
          </a:p>
        </xdr:txBody>
      </xdr:sp>
    </xdr:grpSp>
    <xdr:clientData/>
  </xdr:twoCellAnchor>
  <xdr:twoCellAnchor>
    <xdr:from>
      <xdr:col>1</xdr:col>
      <xdr:colOff>30480</xdr:colOff>
      <xdr:row>196</xdr:row>
      <xdr:rowOff>129540</xdr:rowOff>
    </xdr:from>
    <xdr:to>
      <xdr:col>7</xdr:col>
      <xdr:colOff>114300</xdr:colOff>
      <xdr:row>201</xdr:row>
      <xdr:rowOff>167640</xdr:rowOff>
    </xdr:to>
    <xdr:sp macro="" textlink="">
      <xdr:nvSpPr>
        <xdr:cNvPr id="18" name="Eksplosion: 8 pkt 17">
          <a:extLst>
            <a:ext uri="{FF2B5EF4-FFF2-40B4-BE49-F238E27FC236}">
              <a16:creationId xmlns:a16="http://schemas.microsoft.com/office/drawing/2014/main" id="{1D55577A-40C0-4EDE-9F3A-E4057EE45DBA}"/>
            </a:ext>
          </a:extLst>
        </xdr:cNvPr>
        <xdr:cNvSpPr/>
      </xdr:nvSpPr>
      <xdr:spPr>
        <a:xfrm>
          <a:off x="411480" y="36560760"/>
          <a:ext cx="1912620" cy="952500"/>
        </a:xfrm>
        <a:prstGeom prst="irregularSeal1">
          <a:avLst/>
        </a:prstGeom>
        <a:solidFill>
          <a:srgbClr val="C00000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80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Udsalg</a:t>
          </a:r>
        </a:p>
      </xdr:txBody>
    </xdr:sp>
    <xdr:clientData/>
  </xdr:twoCellAnchor>
  <xdr:twoCellAnchor>
    <xdr:from>
      <xdr:col>12</xdr:col>
      <xdr:colOff>30480</xdr:colOff>
      <xdr:row>197</xdr:row>
      <xdr:rowOff>121920</xdr:rowOff>
    </xdr:from>
    <xdr:to>
      <xdr:col>17</xdr:col>
      <xdr:colOff>236220</xdr:colOff>
      <xdr:row>201</xdr:row>
      <xdr:rowOff>129540</xdr:rowOff>
    </xdr:to>
    <xdr:sp macro="" textlink="">
      <xdr:nvSpPr>
        <xdr:cNvPr id="15" name="Tekstfelt 14">
          <a:extLst>
            <a:ext uri="{FF2B5EF4-FFF2-40B4-BE49-F238E27FC236}">
              <a16:creationId xmlns:a16="http://schemas.microsoft.com/office/drawing/2014/main" id="{96BD665A-8328-4EF4-9ED1-43E97305868C}"/>
            </a:ext>
          </a:extLst>
        </xdr:cNvPr>
        <xdr:cNvSpPr txBox="1"/>
      </xdr:nvSpPr>
      <xdr:spPr>
        <a:xfrm>
          <a:off x="3764280" y="36415980"/>
          <a:ext cx="1729740" cy="739140"/>
        </a:xfrm>
        <a:prstGeom prst="rect">
          <a:avLst/>
        </a:prstGeom>
        <a:solidFill>
          <a:schemeClr val="accent4">
            <a:alpha val="85000"/>
          </a:schemeClr>
        </a:solidFill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6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Havetraktor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Før: 12 998,-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Nu: 10 599,-</a:t>
          </a:r>
        </a:p>
      </xdr:txBody>
    </xdr:sp>
    <xdr:clientData/>
  </xdr:twoCellAnchor>
  <xdr:twoCellAnchor>
    <xdr:from>
      <xdr:col>0</xdr:col>
      <xdr:colOff>220980</xdr:colOff>
      <xdr:row>209</xdr:row>
      <xdr:rowOff>38100</xdr:rowOff>
    </xdr:from>
    <xdr:to>
      <xdr:col>12</xdr:col>
      <xdr:colOff>9309</xdr:colOff>
      <xdr:row>219</xdr:row>
      <xdr:rowOff>38100</xdr:rowOff>
    </xdr:to>
    <xdr:grpSp>
      <xdr:nvGrpSpPr>
        <xdr:cNvPr id="14" name="Gruppe 13">
          <a:extLst>
            <a:ext uri="{FF2B5EF4-FFF2-40B4-BE49-F238E27FC236}">
              <a16:creationId xmlns:a16="http://schemas.microsoft.com/office/drawing/2014/main" id="{BF4E00A2-572B-4884-8106-2281B706BB71}"/>
            </a:ext>
          </a:extLst>
        </xdr:cNvPr>
        <xdr:cNvGrpSpPr/>
      </xdr:nvGrpSpPr>
      <xdr:grpSpPr>
        <a:xfrm>
          <a:off x="220980" y="38526720"/>
          <a:ext cx="3522129" cy="1828800"/>
          <a:chOff x="220980" y="38526720"/>
          <a:chExt cx="3522129" cy="1828800"/>
        </a:xfrm>
      </xdr:grpSpPr>
      <xdr:pic>
        <xdr:nvPicPr>
          <xdr:cNvPr id="12" name="Billede 11">
            <a:extLst>
              <a:ext uri="{FF2B5EF4-FFF2-40B4-BE49-F238E27FC236}">
                <a16:creationId xmlns:a16="http://schemas.microsoft.com/office/drawing/2014/main" id="{E6541166-4694-4F23-809A-C97E145656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50621" y="38526720"/>
            <a:ext cx="2592488" cy="1630680"/>
          </a:xfrm>
          <a:prstGeom prst="rect">
            <a:avLst/>
          </a:prstGeom>
        </xdr:spPr>
      </xdr:pic>
      <xdr:sp macro="" textlink="">
        <xdr:nvSpPr>
          <xdr:cNvPr id="21" name="Tekstfelt 20">
            <a:extLst>
              <a:ext uri="{FF2B5EF4-FFF2-40B4-BE49-F238E27FC236}">
                <a16:creationId xmlns:a16="http://schemas.microsoft.com/office/drawing/2014/main" id="{F7A279B6-CA88-41E3-86C6-FC5BFE005CA5}"/>
              </a:ext>
            </a:extLst>
          </xdr:cNvPr>
          <xdr:cNvSpPr txBox="1"/>
        </xdr:nvSpPr>
        <xdr:spPr>
          <a:xfrm>
            <a:off x="220980" y="40050720"/>
            <a:ext cx="182880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da-DK" sz="900">
                <a:solidFill>
                  <a:schemeClr val="bg1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pixabay.com</a:t>
            </a:r>
          </a:p>
        </xdr:txBody>
      </xdr:sp>
    </xdr:grpSp>
    <xdr:clientData/>
  </xdr:twoCellAnchor>
  <xdr:twoCellAnchor>
    <xdr:from>
      <xdr:col>1</xdr:col>
      <xdr:colOff>30480</xdr:colOff>
      <xdr:row>209</xdr:row>
      <xdr:rowOff>15240</xdr:rowOff>
    </xdr:from>
    <xdr:to>
      <xdr:col>7</xdr:col>
      <xdr:colOff>114300</xdr:colOff>
      <xdr:row>214</xdr:row>
      <xdr:rowOff>53340</xdr:rowOff>
    </xdr:to>
    <xdr:sp macro="" textlink="">
      <xdr:nvSpPr>
        <xdr:cNvPr id="20" name="Eksplosion: 8 pkt 19">
          <a:extLst>
            <a:ext uri="{FF2B5EF4-FFF2-40B4-BE49-F238E27FC236}">
              <a16:creationId xmlns:a16="http://schemas.microsoft.com/office/drawing/2014/main" id="{20D6B013-45C0-4CAB-9132-A19585B7B5C1}"/>
            </a:ext>
          </a:extLst>
        </xdr:cNvPr>
        <xdr:cNvSpPr/>
      </xdr:nvSpPr>
      <xdr:spPr>
        <a:xfrm>
          <a:off x="411480" y="38823900"/>
          <a:ext cx="1912620" cy="952500"/>
        </a:xfrm>
        <a:prstGeom prst="irregularSeal1">
          <a:avLst/>
        </a:prstGeom>
        <a:solidFill>
          <a:srgbClr val="C00000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80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Udsalg</a:t>
          </a:r>
        </a:p>
      </xdr:txBody>
    </xdr:sp>
    <xdr:clientData/>
  </xdr:twoCellAnchor>
  <xdr:twoCellAnchor>
    <xdr:from>
      <xdr:col>10</xdr:col>
      <xdr:colOff>30480</xdr:colOff>
      <xdr:row>209</xdr:row>
      <xdr:rowOff>106680</xdr:rowOff>
    </xdr:from>
    <xdr:to>
      <xdr:col>15</xdr:col>
      <xdr:colOff>236220</xdr:colOff>
      <xdr:row>213</xdr:row>
      <xdr:rowOff>114300</xdr:rowOff>
    </xdr:to>
    <xdr:sp macro="" textlink="">
      <xdr:nvSpPr>
        <xdr:cNvPr id="23" name="Tekstfelt 22">
          <a:extLst>
            <a:ext uri="{FF2B5EF4-FFF2-40B4-BE49-F238E27FC236}">
              <a16:creationId xmlns:a16="http://schemas.microsoft.com/office/drawing/2014/main" id="{000559C3-7F83-432F-BD06-0E936AEBE33D}"/>
            </a:ext>
          </a:extLst>
        </xdr:cNvPr>
        <xdr:cNvSpPr txBox="1"/>
      </xdr:nvSpPr>
      <xdr:spPr>
        <a:xfrm>
          <a:off x="3154680" y="38595300"/>
          <a:ext cx="1729740" cy="739140"/>
        </a:xfrm>
        <a:prstGeom prst="rect">
          <a:avLst/>
        </a:prstGeom>
        <a:solidFill>
          <a:schemeClr val="accent4">
            <a:alpha val="85000"/>
          </a:schemeClr>
        </a:solidFill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6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Racercykel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Spar: 1729,-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Nu: 11 289,-</a:t>
          </a:r>
        </a:p>
      </xdr:txBody>
    </xdr:sp>
    <xdr:clientData/>
  </xdr:twoCellAnchor>
  <xdr:twoCellAnchor>
    <xdr:from>
      <xdr:col>4</xdr:col>
      <xdr:colOff>114300</xdr:colOff>
      <xdr:row>223</xdr:row>
      <xdr:rowOff>129540</xdr:rowOff>
    </xdr:from>
    <xdr:to>
      <xdr:col>11</xdr:col>
      <xdr:colOff>251460</xdr:colOff>
      <xdr:row>233</xdr:row>
      <xdr:rowOff>25693</xdr:rowOff>
    </xdr:to>
    <xdr:grpSp>
      <xdr:nvGrpSpPr>
        <xdr:cNvPr id="66" name="Gruppe 65">
          <a:extLst>
            <a:ext uri="{FF2B5EF4-FFF2-40B4-BE49-F238E27FC236}">
              <a16:creationId xmlns:a16="http://schemas.microsoft.com/office/drawing/2014/main" id="{69C29266-DC93-41FF-8110-56286A321A38}"/>
            </a:ext>
          </a:extLst>
        </xdr:cNvPr>
        <xdr:cNvGrpSpPr/>
      </xdr:nvGrpSpPr>
      <xdr:grpSpPr>
        <a:xfrm>
          <a:off x="1409700" y="41178480"/>
          <a:ext cx="2270760" cy="1724953"/>
          <a:chOff x="1409700" y="41178480"/>
          <a:chExt cx="2270760" cy="1724953"/>
        </a:xfrm>
      </xdr:grpSpPr>
      <xdr:pic>
        <xdr:nvPicPr>
          <xdr:cNvPr id="61" name="Billede 60">
            <a:extLst>
              <a:ext uri="{FF2B5EF4-FFF2-40B4-BE49-F238E27FC236}">
                <a16:creationId xmlns:a16="http://schemas.microsoft.com/office/drawing/2014/main" id="{EDF202D1-5BF7-48A9-8799-C99B28CBE3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409700" y="41178480"/>
            <a:ext cx="2270760" cy="1724953"/>
          </a:xfrm>
          <a:prstGeom prst="rect">
            <a:avLst/>
          </a:prstGeom>
        </xdr:spPr>
      </xdr:pic>
      <xdr:sp macro="" textlink="">
        <xdr:nvSpPr>
          <xdr:cNvPr id="28" name="Tekstfelt 27">
            <a:extLst>
              <a:ext uri="{FF2B5EF4-FFF2-40B4-BE49-F238E27FC236}">
                <a16:creationId xmlns:a16="http://schemas.microsoft.com/office/drawing/2014/main" id="{CF86D621-04D4-4108-82ED-64EE1E20AF5F}"/>
              </a:ext>
            </a:extLst>
          </xdr:cNvPr>
          <xdr:cNvSpPr txBox="1"/>
        </xdr:nvSpPr>
        <xdr:spPr>
          <a:xfrm rot="16200000">
            <a:off x="1184910" y="42172890"/>
            <a:ext cx="84582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da-DK" sz="900">
                <a:solidFill>
                  <a:schemeClr val="bg1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pixabay.com</a:t>
            </a:r>
          </a:p>
        </xdr:txBody>
      </xdr:sp>
    </xdr:grpSp>
    <xdr:clientData/>
  </xdr:twoCellAnchor>
  <xdr:twoCellAnchor>
    <xdr:from>
      <xdr:col>10</xdr:col>
      <xdr:colOff>30480</xdr:colOff>
      <xdr:row>223</xdr:row>
      <xdr:rowOff>152400</xdr:rowOff>
    </xdr:from>
    <xdr:to>
      <xdr:col>15</xdr:col>
      <xdr:colOff>236220</xdr:colOff>
      <xdr:row>227</xdr:row>
      <xdr:rowOff>160020</xdr:rowOff>
    </xdr:to>
    <xdr:sp macro="" textlink="">
      <xdr:nvSpPr>
        <xdr:cNvPr id="27" name="Tekstfelt 26">
          <a:extLst>
            <a:ext uri="{FF2B5EF4-FFF2-40B4-BE49-F238E27FC236}">
              <a16:creationId xmlns:a16="http://schemas.microsoft.com/office/drawing/2014/main" id="{E6CE63B2-AE3E-4DE1-A4CE-601D6B48896F}"/>
            </a:ext>
          </a:extLst>
        </xdr:cNvPr>
        <xdr:cNvSpPr txBox="1"/>
      </xdr:nvSpPr>
      <xdr:spPr>
        <a:xfrm>
          <a:off x="3154680" y="41201340"/>
          <a:ext cx="1729740" cy="739140"/>
        </a:xfrm>
        <a:prstGeom prst="rect">
          <a:avLst/>
        </a:prstGeom>
        <a:solidFill>
          <a:schemeClr val="accent4">
            <a:alpha val="85000"/>
          </a:schemeClr>
        </a:solidFill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6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Lænestol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Normalt: 4880,-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Spar 15 %</a:t>
          </a:r>
        </a:p>
      </xdr:txBody>
    </xdr:sp>
    <xdr:clientData/>
  </xdr:twoCellAnchor>
  <xdr:twoCellAnchor>
    <xdr:from>
      <xdr:col>1</xdr:col>
      <xdr:colOff>30480</xdr:colOff>
      <xdr:row>223</xdr:row>
      <xdr:rowOff>15240</xdr:rowOff>
    </xdr:from>
    <xdr:to>
      <xdr:col>7</xdr:col>
      <xdr:colOff>114300</xdr:colOff>
      <xdr:row>228</xdr:row>
      <xdr:rowOff>53340</xdr:rowOff>
    </xdr:to>
    <xdr:sp macro="" textlink="">
      <xdr:nvSpPr>
        <xdr:cNvPr id="26" name="Eksplosion: 8 pkt 25">
          <a:extLst>
            <a:ext uri="{FF2B5EF4-FFF2-40B4-BE49-F238E27FC236}">
              <a16:creationId xmlns:a16="http://schemas.microsoft.com/office/drawing/2014/main" id="{11320BA0-C8F5-4191-AD27-53F440194EA5}"/>
            </a:ext>
          </a:extLst>
        </xdr:cNvPr>
        <xdr:cNvSpPr/>
      </xdr:nvSpPr>
      <xdr:spPr>
        <a:xfrm>
          <a:off x="411480" y="41384220"/>
          <a:ext cx="1912620" cy="952500"/>
        </a:xfrm>
        <a:prstGeom prst="irregularSeal1">
          <a:avLst/>
        </a:prstGeom>
        <a:solidFill>
          <a:srgbClr val="C00000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80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Udsalg</a:t>
          </a:r>
        </a:p>
      </xdr:txBody>
    </xdr:sp>
    <xdr:clientData/>
  </xdr:twoCellAnchor>
  <xdr:oneCellAnchor>
    <xdr:from>
      <xdr:col>1</xdr:col>
      <xdr:colOff>30480</xdr:colOff>
      <xdr:row>279</xdr:row>
      <xdr:rowOff>60960</xdr:rowOff>
    </xdr:from>
    <xdr:ext cx="453265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kstfelt 33">
              <a:extLst>
                <a:ext uri="{FF2B5EF4-FFF2-40B4-BE49-F238E27FC236}">
                  <a16:creationId xmlns:a16="http://schemas.microsoft.com/office/drawing/2014/main" id="{AEE625FA-3FCD-4250-9977-0EAC161824BD}"/>
                </a:ext>
              </a:extLst>
            </xdr:cNvPr>
            <xdr:cNvSpPr txBox="1"/>
          </xdr:nvSpPr>
          <xdr:spPr>
            <a:xfrm>
              <a:off x="411480" y="51366420"/>
              <a:ext cx="453265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  <m:r>
                      <a:rPr lang="da-DK" sz="14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da-DK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4" name="Tekstfelt 33">
              <a:extLst>
                <a:ext uri="{FF2B5EF4-FFF2-40B4-BE49-F238E27FC236}">
                  <a16:creationId xmlns:a16="http://schemas.microsoft.com/office/drawing/2014/main" id="{AEE625FA-3FCD-4250-9977-0EAC161824BD}"/>
                </a:ext>
              </a:extLst>
            </xdr:cNvPr>
            <xdr:cNvSpPr txBox="1"/>
          </xdr:nvSpPr>
          <xdr:spPr>
            <a:xfrm>
              <a:off x="411480" y="51366420"/>
              <a:ext cx="453265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a-DK" sz="1400" b="0" i="0">
                  <a:latin typeface="Cambria Math" panose="02040503050406030204" pitchFamily="18" charset="0"/>
                </a:rPr>
                <a:t>2/9+5/9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30480</xdr:colOff>
      <xdr:row>282</xdr:row>
      <xdr:rowOff>60960</xdr:rowOff>
    </xdr:from>
    <xdr:ext cx="453265" cy="4047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kstfelt 34">
              <a:extLst>
                <a:ext uri="{FF2B5EF4-FFF2-40B4-BE49-F238E27FC236}">
                  <a16:creationId xmlns:a16="http://schemas.microsoft.com/office/drawing/2014/main" id="{21ABDD80-669F-48C0-AA26-2483A186206C}"/>
                </a:ext>
              </a:extLst>
            </xdr:cNvPr>
            <xdr:cNvSpPr txBox="1"/>
          </xdr:nvSpPr>
          <xdr:spPr>
            <a:xfrm>
              <a:off x="411480" y="51915060"/>
              <a:ext cx="453265" cy="404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5</m:t>
                        </m:r>
                      </m:den>
                    </m:f>
                    <m:r>
                      <a:rPr lang="da-DK" sz="14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da-DK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5" name="Tekstfelt 34">
              <a:extLst>
                <a:ext uri="{FF2B5EF4-FFF2-40B4-BE49-F238E27FC236}">
                  <a16:creationId xmlns:a16="http://schemas.microsoft.com/office/drawing/2014/main" id="{21ABDD80-669F-48C0-AA26-2483A186206C}"/>
                </a:ext>
              </a:extLst>
            </xdr:cNvPr>
            <xdr:cNvSpPr txBox="1"/>
          </xdr:nvSpPr>
          <xdr:spPr>
            <a:xfrm>
              <a:off x="411480" y="51915060"/>
              <a:ext cx="453265" cy="404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a-DK" sz="1400" b="0" i="0">
                  <a:latin typeface="Cambria Math" panose="02040503050406030204" pitchFamily="18" charset="0"/>
                </a:rPr>
                <a:t>1/5+2/3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30480</xdr:colOff>
      <xdr:row>285</xdr:row>
      <xdr:rowOff>60960</xdr:rowOff>
    </xdr:from>
    <xdr:ext cx="453265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kstfelt 35">
              <a:extLst>
                <a:ext uri="{FF2B5EF4-FFF2-40B4-BE49-F238E27FC236}">
                  <a16:creationId xmlns:a16="http://schemas.microsoft.com/office/drawing/2014/main" id="{F45AA0A3-5632-4D60-9CB5-9FA736291075}"/>
                </a:ext>
              </a:extLst>
            </xdr:cNvPr>
            <xdr:cNvSpPr txBox="1"/>
          </xdr:nvSpPr>
          <xdr:spPr>
            <a:xfrm>
              <a:off x="411480" y="52463700"/>
              <a:ext cx="453265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5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7</m:t>
                        </m:r>
                      </m:den>
                    </m:f>
                    <m:r>
                      <a:rPr lang="da-DK" sz="14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da-DK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7</m:t>
                        </m:r>
                      </m:den>
                    </m:f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6" name="Tekstfelt 35">
              <a:extLst>
                <a:ext uri="{FF2B5EF4-FFF2-40B4-BE49-F238E27FC236}">
                  <a16:creationId xmlns:a16="http://schemas.microsoft.com/office/drawing/2014/main" id="{F45AA0A3-5632-4D60-9CB5-9FA736291075}"/>
                </a:ext>
              </a:extLst>
            </xdr:cNvPr>
            <xdr:cNvSpPr txBox="1"/>
          </xdr:nvSpPr>
          <xdr:spPr>
            <a:xfrm>
              <a:off x="411480" y="52463700"/>
              <a:ext cx="453265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a-DK" sz="1400" b="0" i="0">
                  <a:latin typeface="Cambria Math" panose="02040503050406030204" pitchFamily="18" charset="0"/>
                </a:rPr>
                <a:t>5/7−2/7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22860</xdr:colOff>
      <xdr:row>288</xdr:row>
      <xdr:rowOff>68580</xdr:rowOff>
    </xdr:from>
    <xdr:ext cx="453265" cy="4047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kstfelt 36">
              <a:extLst>
                <a:ext uri="{FF2B5EF4-FFF2-40B4-BE49-F238E27FC236}">
                  <a16:creationId xmlns:a16="http://schemas.microsoft.com/office/drawing/2014/main" id="{FA293E5C-F844-4320-A4D0-B36901675105}"/>
                </a:ext>
              </a:extLst>
            </xdr:cNvPr>
            <xdr:cNvSpPr txBox="1"/>
          </xdr:nvSpPr>
          <xdr:spPr>
            <a:xfrm>
              <a:off x="403860" y="53019960"/>
              <a:ext cx="453265" cy="404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  <m:r>
                      <a:rPr lang="da-DK" sz="14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da-DK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6</m:t>
                        </m:r>
                      </m:den>
                    </m:f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7" name="Tekstfelt 36">
              <a:extLst>
                <a:ext uri="{FF2B5EF4-FFF2-40B4-BE49-F238E27FC236}">
                  <a16:creationId xmlns:a16="http://schemas.microsoft.com/office/drawing/2014/main" id="{FA293E5C-F844-4320-A4D0-B36901675105}"/>
                </a:ext>
              </a:extLst>
            </xdr:cNvPr>
            <xdr:cNvSpPr txBox="1"/>
          </xdr:nvSpPr>
          <xdr:spPr>
            <a:xfrm>
              <a:off x="403860" y="53019960"/>
              <a:ext cx="453265" cy="404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a-DK" sz="1400" b="0" i="0">
                  <a:latin typeface="Cambria Math" panose="02040503050406030204" pitchFamily="18" charset="0"/>
                </a:rPr>
                <a:t>3/4−1/6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30480</xdr:colOff>
      <xdr:row>291</xdr:row>
      <xdr:rowOff>60960</xdr:rowOff>
    </xdr:from>
    <xdr:ext cx="469167" cy="4033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kstfelt 37">
              <a:extLst>
                <a:ext uri="{FF2B5EF4-FFF2-40B4-BE49-F238E27FC236}">
                  <a16:creationId xmlns:a16="http://schemas.microsoft.com/office/drawing/2014/main" id="{0F090B19-93C5-4177-B80A-CD8FA7DA5B59}"/>
                </a:ext>
              </a:extLst>
            </xdr:cNvPr>
            <xdr:cNvSpPr txBox="1"/>
          </xdr:nvSpPr>
          <xdr:spPr>
            <a:xfrm>
              <a:off x="411480" y="53560980"/>
              <a:ext cx="469167" cy="403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400" b="0" i="1">
                        <a:latin typeface="Cambria Math" panose="02040503050406030204" pitchFamily="18" charset="0"/>
                      </a:rPr>
                      <m:t>4</m:t>
                    </m:r>
                    <m:r>
                      <a:rPr lang="da-DK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f>
                      <m:fPr>
                        <m:ctrlPr>
                          <a:rPr lang="da-DK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11</m:t>
                        </m:r>
                      </m:den>
                    </m:f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8" name="Tekstfelt 37">
              <a:extLst>
                <a:ext uri="{FF2B5EF4-FFF2-40B4-BE49-F238E27FC236}">
                  <a16:creationId xmlns:a16="http://schemas.microsoft.com/office/drawing/2014/main" id="{0F090B19-93C5-4177-B80A-CD8FA7DA5B59}"/>
                </a:ext>
              </a:extLst>
            </xdr:cNvPr>
            <xdr:cNvSpPr txBox="1"/>
          </xdr:nvSpPr>
          <xdr:spPr>
            <a:xfrm>
              <a:off x="411480" y="53560980"/>
              <a:ext cx="469167" cy="403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a-DK" sz="1400" b="0" i="0">
                  <a:latin typeface="Cambria Math" panose="02040503050406030204" pitchFamily="18" charset="0"/>
                </a:rPr>
                <a:t>4</a:t>
              </a:r>
              <a:r>
                <a:rPr lang="da-DK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da-DK" sz="1400" b="0" i="0">
                  <a:latin typeface="Cambria Math" panose="02040503050406030204" pitchFamily="18" charset="0"/>
                </a:rPr>
                <a:t>2/11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30480</xdr:colOff>
      <xdr:row>294</xdr:row>
      <xdr:rowOff>53340</xdr:rowOff>
    </xdr:from>
    <xdr:ext cx="369780" cy="4047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kstfelt 38">
              <a:extLst>
                <a:ext uri="{FF2B5EF4-FFF2-40B4-BE49-F238E27FC236}">
                  <a16:creationId xmlns:a16="http://schemas.microsoft.com/office/drawing/2014/main" id="{BFA60BC5-B14F-43F7-A7F8-5D76565DAE2C}"/>
                </a:ext>
              </a:extLst>
            </xdr:cNvPr>
            <xdr:cNvSpPr txBox="1"/>
          </xdr:nvSpPr>
          <xdr:spPr>
            <a:xfrm>
              <a:off x="411480" y="50017680"/>
              <a:ext cx="369780" cy="404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5</m:t>
                        </m:r>
                      </m:den>
                    </m:f>
                    <m:r>
                      <a:rPr lang="da-DK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f>
                      <m:fPr>
                        <m:ctrlPr>
                          <a:rPr lang="da-DK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7</m:t>
                        </m:r>
                      </m:den>
                    </m:f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9" name="Tekstfelt 38">
              <a:extLst>
                <a:ext uri="{FF2B5EF4-FFF2-40B4-BE49-F238E27FC236}">
                  <a16:creationId xmlns:a16="http://schemas.microsoft.com/office/drawing/2014/main" id="{BFA60BC5-B14F-43F7-A7F8-5D76565DAE2C}"/>
                </a:ext>
              </a:extLst>
            </xdr:cNvPr>
            <xdr:cNvSpPr txBox="1"/>
          </xdr:nvSpPr>
          <xdr:spPr>
            <a:xfrm>
              <a:off x="411480" y="50017680"/>
              <a:ext cx="369780" cy="404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a-DK" sz="1400" b="0" i="0">
                  <a:latin typeface="Cambria Math" panose="02040503050406030204" pitchFamily="18" charset="0"/>
                </a:rPr>
                <a:t>2/5</a:t>
              </a:r>
              <a:r>
                <a:rPr lang="da-DK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</a:t>
              </a:r>
              <a:r>
                <a:rPr lang="da-DK" sz="1400" b="0" i="0">
                  <a:latin typeface="Cambria Math" panose="02040503050406030204" pitchFamily="18" charset="0"/>
                </a:rPr>
                <a:t>3/7</a:t>
              </a:r>
              <a:endParaRPr lang="da-DK" sz="1100"/>
            </a:p>
          </xdr:txBody>
        </xdr:sp>
      </mc:Fallback>
    </mc:AlternateContent>
    <xdr:clientData/>
  </xdr:oneCellAnchor>
  <xdr:twoCellAnchor>
    <xdr:from>
      <xdr:col>0</xdr:col>
      <xdr:colOff>350520</xdr:colOff>
      <xdr:row>308</xdr:row>
      <xdr:rowOff>0</xdr:rowOff>
    </xdr:from>
    <xdr:to>
      <xdr:col>8</xdr:col>
      <xdr:colOff>243840</xdr:colOff>
      <xdr:row>316</xdr:row>
      <xdr:rowOff>83820</xdr:rowOff>
    </xdr:to>
    <xdr:grpSp>
      <xdr:nvGrpSpPr>
        <xdr:cNvPr id="25" name="Gruppe 24">
          <a:extLst>
            <a:ext uri="{FF2B5EF4-FFF2-40B4-BE49-F238E27FC236}">
              <a16:creationId xmlns:a16="http://schemas.microsoft.com/office/drawing/2014/main" id="{76A75992-0BC5-4EEA-B4B3-2B5C288843F4}"/>
            </a:ext>
          </a:extLst>
        </xdr:cNvPr>
        <xdr:cNvGrpSpPr/>
      </xdr:nvGrpSpPr>
      <xdr:grpSpPr>
        <a:xfrm>
          <a:off x="350520" y="56608980"/>
          <a:ext cx="2407920" cy="1546860"/>
          <a:chOff x="350520" y="56608980"/>
          <a:chExt cx="2407920" cy="1546860"/>
        </a:xfrm>
      </xdr:grpSpPr>
      <xdr:pic>
        <xdr:nvPicPr>
          <xdr:cNvPr id="22" name="Billede 21">
            <a:extLst>
              <a:ext uri="{FF2B5EF4-FFF2-40B4-BE49-F238E27FC236}">
                <a16:creationId xmlns:a16="http://schemas.microsoft.com/office/drawing/2014/main" id="{90106CC1-E150-4E1A-8E19-4C9B2592E3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50520" y="56608980"/>
            <a:ext cx="1683119" cy="1386840"/>
          </a:xfrm>
          <a:prstGeom prst="rect">
            <a:avLst/>
          </a:prstGeom>
        </xdr:spPr>
      </xdr:pic>
      <xdr:grpSp>
        <xdr:nvGrpSpPr>
          <xdr:cNvPr id="43" name="Gruppe 42">
            <a:extLst>
              <a:ext uri="{FF2B5EF4-FFF2-40B4-BE49-F238E27FC236}">
                <a16:creationId xmlns:a16="http://schemas.microsoft.com/office/drawing/2014/main" id="{C6F83AA0-2EEC-4518-8580-2980831D5CAB}"/>
              </a:ext>
            </a:extLst>
          </xdr:cNvPr>
          <xdr:cNvGrpSpPr/>
        </xdr:nvGrpSpPr>
        <xdr:grpSpPr>
          <a:xfrm>
            <a:off x="1143000" y="56624220"/>
            <a:ext cx="1615440" cy="1531620"/>
            <a:chOff x="1143000" y="52539900"/>
            <a:chExt cx="1615440" cy="1531620"/>
          </a:xfrm>
        </xdr:grpSpPr>
        <xdr:sp macro="" textlink="">
          <xdr:nvSpPr>
            <xdr:cNvPr id="41" name="Tekstfelt 40">
              <a:extLst>
                <a:ext uri="{FF2B5EF4-FFF2-40B4-BE49-F238E27FC236}">
                  <a16:creationId xmlns:a16="http://schemas.microsoft.com/office/drawing/2014/main" id="{73A49421-6065-42BD-A608-588B3C29E0CB}"/>
                </a:ext>
              </a:extLst>
            </xdr:cNvPr>
            <xdr:cNvSpPr txBox="1"/>
          </xdr:nvSpPr>
          <xdr:spPr>
            <a:xfrm>
              <a:off x="1539240" y="52539900"/>
              <a:ext cx="1219200" cy="548640"/>
            </a:xfrm>
            <a:prstGeom prst="rect">
              <a:avLst/>
            </a:prstGeom>
            <a:solidFill>
              <a:schemeClr val="accent4">
                <a:alpha val="85000"/>
              </a:schemeClr>
            </a:solidFill>
            <a:ln w="12700" cmpd="sng">
              <a:solidFill>
                <a:srgbClr val="C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da-DK" sz="160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Grill</a:t>
              </a:r>
            </a:p>
            <a:p>
              <a:pPr algn="ctr"/>
              <a:r>
                <a:rPr lang="da-DK" sz="1200">
                  <a:solidFill>
                    <a:srgbClr val="C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1280,00 kr.</a:t>
              </a:r>
            </a:p>
          </xdr:txBody>
        </xdr:sp>
        <xdr:sp macro="" textlink="">
          <xdr:nvSpPr>
            <xdr:cNvPr id="42" name="Tekstfelt 41">
              <a:extLst>
                <a:ext uri="{FF2B5EF4-FFF2-40B4-BE49-F238E27FC236}">
                  <a16:creationId xmlns:a16="http://schemas.microsoft.com/office/drawing/2014/main" id="{5C20FC44-1856-47A8-A2E7-0187A6B3E396}"/>
                </a:ext>
              </a:extLst>
            </xdr:cNvPr>
            <xdr:cNvSpPr txBox="1"/>
          </xdr:nvSpPr>
          <xdr:spPr>
            <a:xfrm>
              <a:off x="1143000" y="53766720"/>
              <a:ext cx="876300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lang="da-DK" sz="900">
                  <a:solidFill>
                    <a:schemeClr val="bg1">
                      <a:lumMod val="7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pixabay.com</a:t>
              </a:r>
            </a:p>
          </xdr:txBody>
        </xdr:sp>
      </xdr:grpSp>
    </xdr:grpSp>
    <xdr:clientData/>
  </xdr:twoCellAnchor>
  <xdr:oneCellAnchor>
    <xdr:from>
      <xdr:col>1</xdr:col>
      <xdr:colOff>30480</xdr:colOff>
      <xdr:row>371</xdr:row>
      <xdr:rowOff>22860</xdr:rowOff>
    </xdr:from>
    <xdr:ext cx="663130" cy="4033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kstfelt 44">
              <a:extLst>
                <a:ext uri="{FF2B5EF4-FFF2-40B4-BE49-F238E27FC236}">
                  <a16:creationId xmlns:a16="http://schemas.microsoft.com/office/drawing/2014/main" id="{840782FF-0BB2-4A63-BD07-B983A54EE438}"/>
                </a:ext>
              </a:extLst>
            </xdr:cNvPr>
            <xdr:cNvSpPr txBox="1"/>
          </xdr:nvSpPr>
          <xdr:spPr>
            <a:xfrm>
              <a:off x="411480" y="68183760"/>
              <a:ext cx="663130" cy="403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a-DK" sz="1400" b="0" i="0">
                        <a:latin typeface="Cambria Math" panose="02040503050406030204" pitchFamily="18" charset="0"/>
                      </a:rPr>
                      <m:t>y</m:t>
                    </m:r>
                    <m:r>
                      <a:rPr lang="da-DK" sz="14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0">
                            <a:latin typeface="Cambria Math" panose="02040503050406030204" pitchFamily="18" charset="0"/>
                          </a:rPr>
                          <m:t>484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a-DK" sz="1400" b="0" i="0">
                            <a:latin typeface="Cambria Math" panose="02040503050406030204" pitchFamily="18" charset="0"/>
                          </a:rPr>
                          <m:t>x</m:t>
                        </m:r>
                      </m:den>
                    </m:f>
                  </m:oMath>
                </m:oMathPara>
              </a14:m>
              <a:endParaRPr lang="da-DK" sz="1100" i="0"/>
            </a:p>
          </xdr:txBody>
        </xdr:sp>
      </mc:Choice>
      <mc:Fallback xmlns="">
        <xdr:sp macro="" textlink="">
          <xdr:nvSpPr>
            <xdr:cNvPr id="45" name="Tekstfelt 44">
              <a:extLst>
                <a:ext uri="{FF2B5EF4-FFF2-40B4-BE49-F238E27FC236}">
                  <a16:creationId xmlns:a16="http://schemas.microsoft.com/office/drawing/2014/main" id="{840782FF-0BB2-4A63-BD07-B983A54EE438}"/>
                </a:ext>
              </a:extLst>
            </xdr:cNvPr>
            <xdr:cNvSpPr txBox="1"/>
          </xdr:nvSpPr>
          <xdr:spPr>
            <a:xfrm>
              <a:off x="411480" y="68183760"/>
              <a:ext cx="663130" cy="4033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a-DK" sz="1400" b="0" i="0">
                  <a:latin typeface="Cambria Math" panose="02040503050406030204" pitchFamily="18" charset="0"/>
                </a:rPr>
                <a:t>y=484/x</a:t>
              </a:r>
              <a:endParaRPr lang="da-DK" sz="1100" i="0"/>
            </a:p>
          </xdr:txBody>
        </xdr:sp>
      </mc:Fallback>
    </mc:AlternateContent>
    <xdr:clientData/>
  </xdr:oneCellAnchor>
  <xdr:twoCellAnchor>
    <xdr:from>
      <xdr:col>1</xdr:col>
      <xdr:colOff>91440</xdr:colOff>
      <xdr:row>375</xdr:row>
      <xdr:rowOff>7620</xdr:rowOff>
    </xdr:from>
    <xdr:to>
      <xdr:col>10</xdr:col>
      <xdr:colOff>7620</xdr:colOff>
      <xdr:row>379</xdr:row>
      <xdr:rowOff>175260</xdr:rowOff>
    </xdr:to>
    <xdr:sp macro="" textlink="">
      <xdr:nvSpPr>
        <xdr:cNvPr id="46" name="Ligebenet trekant 45">
          <a:extLst>
            <a:ext uri="{FF2B5EF4-FFF2-40B4-BE49-F238E27FC236}">
              <a16:creationId xmlns:a16="http://schemas.microsoft.com/office/drawing/2014/main" id="{D871D534-71B6-4070-B866-10BF5490E486}"/>
            </a:ext>
          </a:extLst>
        </xdr:cNvPr>
        <xdr:cNvSpPr/>
      </xdr:nvSpPr>
      <xdr:spPr>
        <a:xfrm>
          <a:off x="472440" y="64632840"/>
          <a:ext cx="2659380" cy="899160"/>
        </a:xfrm>
        <a:prstGeom prst="triangle">
          <a:avLst>
            <a:gd name="adj" fmla="val 7722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1</xdr:col>
      <xdr:colOff>60960</xdr:colOff>
      <xdr:row>380</xdr:row>
      <xdr:rowOff>91440</xdr:rowOff>
    </xdr:from>
    <xdr:to>
      <xdr:col>10</xdr:col>
      <xdr:colOff>17760</xdr:colOff>
      <xdr:row>380</xdr:row>
      <xdr:rowOff>91440</xdr:rowOff>
    </xdr:to>
    <xdr:cxnSp macro="">
      <xdr:nvCxnSpPr>
        <xdr:cNvPr id="50" name="Lige pilforbindelse 49">
          <a:extLst>
            <a:ext uri="{FF2B5EF4-FFF2-40B4-BE49-F238E27FC236}">
              <a16:creationId xmlns:a16="http://schemas.microsoft.com/office/drawing/2014/main" id="{4612C7E0-721A-48EE-B393-C2D3659F87DB}"/>
            </a:ext>
          </a:extLst>
        </xdr:cNvPr>
        <xdr:cNvCxnSpPr/>
      </xdr:nvCxnSpPr>
      <xdr:spPr>
        <a:xfrm>
          <a:off x="441960" y="65631060"/>
          <a:ext cx="2700000" cy="0"/>
        </a:xfrm>
        <a:prstGeom prst="straightConnector1">
          <a:avLst/>
        </a:prstGeom>
        <a:ln>
          <a:solidFill>
            <a:srgbClr val="C00000"/>
          </a:solidFill>
          <a:prstDash val="dash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301000</xdr:colOff>
      <xdr:row>375</xdr:row>
      <xdr:rowOff>7620</xdr:rowOff>
    </xdr:from>
    <xdr:to>
      <xdr:col>7</xdr:col>
      <xdr:colOff>301000</xdr:colOff>
      <xdr:row>379</xdr:row>
      <xdr:rowOff>175260</xdr:rowOff>
    </xdr:to>
    <xdr:cxnSp macro="">
      <xdr:nvCxnSpPr>
        <xdr:cNvPr id="52" name="Lige pilforbindelse 51">
          <a:extLst>
            <a:ext uri="{FF2B5EF4-FFF2-40B4-BE49-F238E27FC236}">
              <a16:creationId xmlns:a16="http://schemas.microsoft.com/office/drawing/2014/main" id="{89B9B796-0C3D-4942-A22D-33C7A7DBC8BE}"/>
            </a:ext>
          </a:extLst>
        </xdr:cNvPr>
        <xdr:cNvCxnSpPr/>
      </xdr:nvCxnSpPr>
      <xdr:spPr>
        <a:xfrm flipV="1">
          <a:off x="2510800" y="64632840"/>
          <a:ext cx="0" cy="899160"/>
        </a:xfrm>
        <a:prstGeom prst="straightConnector1">
          <a:avLst/>
        </a:prstGeom>
        <a:ln>
          <a:solidFill>
            <a:srgbClr val="C00000"/>
          </a:solidFill>
          <a:prstDash val="dash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106680</xdr:colOff>
      <xdr:row>380</xdr:row>
      <xdr:rowOff>91440</xdr:rowOff>
    </xdr:from>
    <xdr:to>
      <xdr:col>10</xdr:col>
      <xdr:colOff>0</xdr:colOff>
      <xdr:row>381</xdr:row>
      <xdr:rowOff>175260</xdr:rowOff>
    </xdr:to>
    <xdr:sp macro="" textlink="">
      <xdr:nvSpPr>
        <xdr:cNvPr id="55" name="Tekstfelt 54">
          <a:extLst>
            <a:ext uri="{FF2B5EF4-FFF2-40B4-BE49-F238E27FC236}">
              <a16:creationId xmlns:a16="http://schemas.microsoft.com/office/drawing/2014/main" id="{4832F9EB-C2CA-4710-A213-88D9878D029D}"/>
            </a:ext>
          </a:extLst>
        </xdr:cNvPr>
        <xdr:cNvSpPr txBox="1"/>
      </xdr:nvSpPr>
      <xdr:spPr>
        <a:xfrm>
          <a:off x="487680" y="65631060"/>
          <a:ext cx="263652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34 cm</a:t>
          </a:r>
        </a:p>
      </xdr:txBody>
    </xdr:sp>
    <xdr:clientData/>
  </xdr:twoCellAnchor>
  <xdr:twoCellAnchor>
    <xdr:from>
      <xdr:col>5</xdr:col>
      <xdr:colOff>213360</xdr:colOff>
      <xdr:row>376</xdr:row>
      <xdr:rowOff>160020</xdr:rowOff>
    </xdr:from>
    <xdr:to>
      <xdr:col>8</xdr:col>
      <xdr:colOff>289560</xdr:colOff>
      <xdr:row>378</xdr:row>
      <xdr:rowOff>60960</xdr:rowOff>
    </xdr:to>
    <xdr:sp macro="" textlink="">
      <xdr:nvSpPr>
        <xdr:cNvPr id="56" name="Tekstfelt 55">
          <a:extLst>
            <a:ext uri="{FF2B5EF4-FFF2-40B4-BE49-F238E27FC236}">
              <a16:creationId xmlns:a16="http://schemas.microsoft.com/office/drawing/2014/main" id="{1419D6CE-9DA8-4858-B767-71F6EBF4CDFA}"/>
            </a:ext>
          </a:extLst>
        </xdr:cNvPr>
        <xdr:cNvSpPr txBox="1"/>
      </xdr:nvSpPr>
      <xdr:spPr>
        <a:xfrm>
          <a:off x="1813560" y="64968120"/>
          <a:ext cx="990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19 cm</a:t>
          </a:r>
        </a:p>
      </xdr:txBody>
    </xdr:sp>
    <xdr:clientData/>
  </xdr:twoCellAnchor>
  <xdr:twoCellAnchor>
    <xdr:from>
      <xdr:col>0</xdr:col>
      <xdr:colOff>373380</xdr:colOff>
      <xdr:row>462</xdr:row>
      <xdr:rowOff>167640</xdr:rowOff>
    </xdr:from>
    <xdr:to>
      <xdr:col>19</xdr:col>
      <xdr:colOff>275628</xdr:colOff>
      <xdr:row>469</xdr:row>
      <xdr:rowOff>114300</xdr:rowOff>
    </xdr:to>
    <xdr:grpSp>
      <xdr:nvGrpSpPr>
        <xdr:cNvPr id="30" name="Gruppe 29">
          <a:extLst>
            <a:ext uri="{FF2B5EF4-FFF2-40B4-BE49-F238E27FC236}">
              <a16:creationId xmlns:a16="http://schemas.microsoft.com/office/drawing/2014/main" id="{1F1B4847-06A4-4A2C-BCD6-4C0ED7577FCB}"/>
            </a:ext>
          </a:extLst>
        </xdr:cNvPr>
        <xdr:cNvGrpSpPr/>
      </xdr:nvGrpSpPr>
      <xdr:grpSpPr>
        <a:xfrm>
          <a:off x="373380" y="85001100"/>
          <a:ext cx="5769648" cy="1226820"/>
          <a:chOff x="373380" y="79453740"/>
          <a:chExt cx="5769648" cy="1226820"/>
        </a:xfrm>
      </xdr:grpSpPr>
      <xdr:pic>
        <xdr:nvPicPr>
          <xdr:cNvPr id="24" name="Billede 23">
            <a:extLst>
              <a:ext uri="{FF2B5EF4-FFF2-40B4-BE49-F238E27FC236}">
                <a16:creationId xmlns:a16="http://schemas.microsoft.com/office/drawing/2014/main" id="{81045117-E0AF-4782-A60F-227FC7A114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373380" y="79453740"/>
            <a:ext cx="5769648" cy="1226820"/>
          </a:xfrm>
          <a:prstGeom prst="rect">
            <a:avLst/>
          </a:prstGeom>
        </xdr:spPr>
      </xdr:pic>
      <xdr:sp macro="" textlink="">
        <xdr:nvSpPr>
          <xdr:cNvPr id="51" name="Tekstfelt 50">
            <a:extLst>
              <a:ext uri="{FF2B5EF4-FFF2-40B4-BE49-F238E27FC236}">
                <a16:creationId xmlns:a16="http://schemas.microsoft.com/office/drawing/2014/main" id="{58F4CD7D-2111-41AE-AB2A-9F82CE5DD9A8}"/>
              </a:ext>
            </a:extLst>
          </xdr:cNvPr>
          <xdr:cNvSpPr txBox="1"/>
        </xdr:nvSpPr>
        <xdr:spPr>
          <a:xfrm>
            <a:off x="396240" y="79499460"/>
            <a:ext cx="87630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da-DK" sz="900">
                <a:solidFill>
                  <a:schemeClr val="bg1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pixabay.com</a:t>
            </a:r>
          </a:p>
        </xdr:txBody>
      </xdr:sp>
    </xdr:grpSp>
    <xdr:clientData/>
  </xdr:twoCellAnchor>
  <xdr:twoCellAnchor>
    <xdr:from>
      <xdr:col>1</xdr:col>
      <xdr:colOff>205740</xdr:colOff>
      <xdr:row>467</xdr:row>
      <xdr:rowOff>76200</xdr:rowOff>
    </xdr:from>
    <xdr:to>
      <xdr:col>5</xdr:col>
      <xdr:colOff>205740</xdr:colOff>
      <xdr:row>471</xdr:row>
      <xdr:rowOff>60960</xdr:rowOff>
    </xdr:to>
    <xdr:sp macro="" textlink="">
      <xdr:nvSpPr>
        <xdr:cNvPr id="53" name="Tekstfelt 52">
          <a:extLst>
            <a:ext uri="{FF2B5EF4-FFF2-40B4-BE49-F238E27FC236}">
              <a16:creationId xmlns:a16="http://schemas.microsoft.com/office/drawing/2014/main" id="{050AE749-E295-4A5F-A36C-DAB26D306381}"/>
            </a:ext>
          </a:extLst>
        </xdr:cNvPr>
        <xdr:cNvSpPr txBox="1"/>
      </xdr:nvSpPr>
      <xdr:spPr>
        <a:xfrm>
          <a:off x="586740" y="80276700"/>
          <a:ext cx="1219200" cy="716280"/>
        </a:xfrm>
        <a:prstGeom prst="rect">
          <a:avLst/>
        </a:prstGeom>
        <a:solidFill>
          <a:schemeClr val="accent4">
            <a:alpha val="85000"/>
          </a:schemeClr>
        </a:solidFill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6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Æbler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 stk.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14,00</a:t>
          </a:r>
          <a:r>
            <a:rPr lang="da-DK" sz="12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kr.</a:t>
          </a:r>
          <a:endParaRPr lang="da-DK" sz="12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15240</xdr:colOff>
      <xdr:row>467</xdr:row>
      <xdr:rowOff>76200</xdr:rowOff>
    </xdr:from>
    <xdr:to>
      <xdr:col>12</xdr:col>
      <xdr:colOff>15240</xdr:colOff>
      <xdr:row>471</xdr:row>
      <xdr:rowOff>60960</xdr:rowOff>
    </xdr:to>
    <xdr:sp macro="" textlink="">
      <xdr:nvSpPr>
        <xdr:cNvPr id="54" name="Tekstfelt 53">
          <a:extLst>
            <a:ext uri="{FF2B5EF4-FFF2-40B4-BE49-F238E27FC236}">
              <a16:creationId xmlns:a16="http://schemas.microsoft.com/office/drawing/2014/main" id="{C9F46BDC-6927-4F60-92CF-661C58517970}"/>
            </a:ext>
          </a:extLst>
        </xdr:cNvPr>
        <xdr:cNvSpPr txBox="1"/>
      </xdr:nvSpPr>
      <xdr:spPr>
        <a:xfrm>
          <a:off x="2529840" y="80276700"/>
          <a:ext cx="1219200" cy="716280"/>
        </a:xfrm>
        <a:prstGeom prst="rect">
          <a:avLst/>
        </a:prstGeom>
        <a:solidFill>
          <a:schemeClr val="accent4">
            <a:alpha val="85000"/>
          </a:schemeClr>
        </a:solidFill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6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Appelsiner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 stk.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13,50</a:t>
          </a:r>
          <a:r>
            <a:rPr lang="da-DK" sz="12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kr.</a:t>
          </a:r>
          <a:endParaRPr lang="da-DK" sz="12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220980</xdr:colOff>
      <xdr:row>467</xdr:row>
      <xdr:rowOff>76200</xdr:rowOff>
    </xdr:from>
    <xdr:to>
      <xdr:col>18</xdr:col>
      <xdr:colOff>220980</xdr:colOff>
      <xdr:row>471</xdr:row>
      <xdr:rowOff>60960</xdr:rowOff>
    </xdr:to>
    <xdr:sp macro="" textlink="">
      <xdr:nvSpPr>
        <xdr:cNvPr id="57" name="Tekstfelt 56">
          <a:extLst>
            <a:ext uri="{FF2B5EF4-FFF2-40B4-BE49-F238E27FC236}">
              <a16:creationId xmlns:a16="http://schemas.microsoft.com/office/drawing/2014/main" id="{9E67632D-C88C-4FC0-A12F-4BF04CBEA273}"/>
            </a:ext>
          </a:extLst>
        </xdr:cNvPr>
        <xdr:cNvSpPr txBox="1"/>
      </xdr:nvSpPr>
      <xdr:spPr>
        <a:xfrm>
          <a:off x="4564380" y="80276700"/>
          <a:ext cx="1219200" cy="716280"/>
        </a:xfrm>
        <a:prstGeom prst="rect">
          <a:avLst/>
        </a:prstGeom>
        <a:solidFill>
          <a:schemeClr val="accent4">
            <a:alpha val="85000"/>
          </a:schemeClr>
        </a:solidFill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6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Bananer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Pr. stk.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1,85</a:t>
          </a:r>
          <a:r>
            <a:rPr lang="da-DK" sz="12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kr.</a:t>
          </a:r>
          <a:endParaRPr lang="da-DK" sz="12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22860</xdr:colOff>
      <xdr:row>17</xdr:row>
      <xdr:rowOff>45720</xdr:rowOff>
    </xdr:from>
    <xdr:ext cx="574260" cy="4047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kstfelt 58">
              <a:extLst>
                <a:ext uri="{FF2B5EF4-FFF2-40B4-BE49-F238E27FC236}">
                  <a16:creationId xmlns:a16="http://schemas.microsoft.com/office/drawing/2014/main" id="{E71C5B3B-797F-4920-9898-6659186EBC21}"/>
                </a:ext>
              </a:extLst>
            </xdr:cNvPr>
            <xdr:cNvSpPr txBox="1"/>
          </xdr:nvSpPr>
          <xdr:spPr>
            <a:xfrm>
              <a:off x="403860" y="3299460"/>
              <a:ext cx="574260" cy="404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8</m:t>
                        </m:r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𝑥</m:t>
                        </m:r>
                      </m:num>
                      <m:den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6</m:t>
                        </m:r>
                      </m:den>
                    </m:f>
                    <m:r>
                      <a:rPr lang="da-DK" sz="1400" b="0" i="1">
                        <a:latin typeface="Cambria Math" panose="02040503050406030204" pitchFamily="18" charset="0"/>
                      </a:rPr>
                      <m:t>=4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59" name="Tekstfelt 58">
              <a:extLst>
                <a:ext uri="{FF2B5EF4-FFF2-40B4-BE49-F238E27FC236}">
                  <a16:creationId xmlns:a16="http://schemas.microsoft.com/office/drawing/2014/main" id="{E71C5B3B-797F-4920-9898-6659186EBC21}"/>
                </a:ext>
              </a:extLst>
            </xdr:cNvPr>
            <xdr:cNvSpPr txBox="1"/>
          </xdr:nvSpPr>
          <xdr:spPr>
            <a:xfrm>
              <a:off x="403860" y="3299460"/>
              <a:ext cx="574260" cy="404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a-DK" sz="1400" b="0" i="0">
                  <a:latin typeface="Cambria Math" panose="02040503050406030204" pitchFamily="18" charset="0"/>
                </a:rPr>
                <a:t>8𝑥/6=4</a:t>
              </a:r>
              <a:endParaRPr lang="da-DK" sz="1100"/>
            </a:p>
          </xdr:txBody>
        </xdr:sp>
      </mc:Fallback>
    </mc:AlternateContent>
    <xdr:clientData/>
  </xdr:oneCellAnchor>
  <xdr:twoCellAnchor editAs="oneCell">
    <xdr:from>
      <xdr:col>1</xdr:col>
      <xdr:colOff>7620</xdr:colOff>
      <xdr:row>104</xdr:row>
      <xdr:rowOff>1</xdr:rowOff>
    </xdr:from>
    <xdr:to>
      <xdr:col>7</xdr:col>
      <xdr:colOff>51255</xdr:colOff>
      <xdr:row>114</xdr:row>
      <xdr:rowOff>76200</xdr:rowOff>
    </xdr:to>
    <xdr:pic>
      <xdr:nvPicPr>
        <xdr:cNvPr id="60" name="Billede 59">
          <a:extLst>
            <a:ext uri="{FF2B5EF4-FFF2-40B4-BE49-F238E27FC236}">
              <a16:creationId xmlns:a16="http://schemas.microsoft.com/office/drawing/2014/main" id="{3DAAC8B0-34A6-4D0F-A252-6B344F19D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8620" y="19194781"/>
          <a:ext cx="1872435" cy="1904999"/>
        </a:xfrm>
        <a:prstGeom prst="rect">
          <a:avLst/>
        </a:prstGeom>
      </xdr:spPr>
    </xdr:pic>
    <xdr:clientData/>
  </xdr:twoCellAnchor>
  <xdr:twoCellAnchor>
    <xdr:from>
      <xdr:col>8</xdr:col>
      <xdr:colOff>198120</xdr:colOff>
      <xdr:row>152</xdr:row>
      <xdr:rowOff>45720</xdr:rowOff>
    </xdr:from>
    <xdr:to>
      <xdr:col>18</xdr:col>
      <xdr:colOff>116686</xdr:colOff>
      <xdr:row>163</xdr:row>
      <xdr:rowOff>38100</xdr:rowOff>
    </xdr:to>
    <xdr:grpSp>
      <xdr:nvGrpSpPr>
        <xdr:cNvPr id="63" name="Gruppe 62">
          <a:extLst>
            <a:ext uri="{FF2B5EF4-FFF2-40B4-BE49-F238E27FC236}">
              <a16:creationId xmlns:a16="http://schemas.microsoft.com/office/drawing/2014/main" id="{DF7BD003-F4D0-495D-BA1B-18196C8DE413}"/>
            </a:ext>
          </a:extLst>
        </xdr:cNvPr>
        <xdr:cNvGrpSpPr/>
      </xdr:nvGrpSpPr>
      <xdr:grpSpPr>
        <a:xfrm>
          <a:off x="2712720" y="28064460"/>
          <a:ext cx="2966566" cy="2004060"/>
          <a:chOff x="7437120" y="27744420"/>
          <a:chExt cx="2966566" cy="2004060"/>
        </a:xfrm>
      </xdr:grpSpPr>
      <xdr:pic>
        <xdr:nvPicPr>
          <xdr:cNvPr id="62" name="Billede 61">
            <a:extLst>
              <a:ext uri="{FF2B5EF4-FFF2-40B4-BE49-F238E27FC236}">
                <a16:creationId xmlns:a16="http://schemas.microsoft.com/office/drawing/2014/main" id="{505E0721-9726-4C0B-912A-A04465CEC1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7437120" y="27744420"/>
            <a:ext cx="2966566" cy="2004060"/>
          </a:xfrm>
          <a:prstGeom prst="rect">
            <a:avLst/>
          </a:prstGeom>
        </xdr:spPr>
      </xdr:pic>
      <xdr:sp macro="" textlink="">
        <xdr:nvSpPr>
          <xdr:cNvPr id="13" name="Tekstfelt 12">
            <a:extLst>
              <a:ext uri="{FF2B5EF4-FFF2-40B4-BE49-F238E27FC236}">
                <a16:creationId xmlns:a16="http://schemas.microsoft.com/office/drawing/2014/main" id="{F6919DF6-9C2C-4476-9555-ECEF60113B54}"/>
              </a:ext>
            </a:extLst>
          </xdr:cNvPr>
          <xdr:cNvSpPr txBox="1"/>
        </xdr:nvSpPr>
        <xdr:spPr>
          <a:xfrm>
            <a:off x="8290560" y="29047440"/>
            <a:ext cx="182880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da-DK" sz="90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pixabay.com</a:t>
            </a:r>
          </a:p>
        </xdr:txBody>
      </xdr:sp>
    </xdr:grpSp>
    <xdr:clientData/>
  </xdr:twoCellAnchor>
  <xdr:twoCellAnchor editAs="oneCell">
    <xdr:from>
      <xdr:col>1</xdr:col>
      <xdr:colOff>7621</xdr:colOff>
      <xdr:row>176</xdr:row>
      <xdr:rowOff>137160</xdr:rowOff>
    </xdr:from>
    <xdr:to>
      <xdr:col>8</xdr:col>
      <xdr:colOff>190501</xdr:colOff>
      <xdr:row>188</xdr:row>
      <xdr:rowOff>131274</xdr:rowOff>
    </xdr:to>
    <xdr:pic>
      <xdr:nvPicPr>
        <xdr:cNvPr id="64" name="Billede 63">
          <a:extLst>
            <a:ext uri="{FF2B5EF4-FFF2-40B4-BE49-F238E27FC236}">
              <a16:creationId xmlns:a16="http://schemas.microsoft.com/office/drawing/2014/main" id="{DD43403D-33B4-4D33-8147-8540A3755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8621" y="32560260"/>
          <a:ext cx="2316480" cy="2188674"/>
        </a:xfrm>
        <a:prstGeom prst="rect">
          <a:avLst/>
        </a:prstGeom>
      </xdr:spPr>
    </xdr:pic>
    <xdr:clientData/>
  </xdr:twoCellAnchor>
  <xdr:twoCellAnchor>
    <xdr:from>
      <xdr:col>14</xdr:col>
      <xdr:colOff>129540</xdr:colOff>
      <xdr:row>176</xdr:row>
      <xdr:rowOff>175260</xdr:rowOff>
    </xdr:from>
    <xdr:to>
      <xdr:col>19</xdr:col>
      <xdr:colOff>7620</xdr:colOff>
      <xdr:row>182</xdr:row>
      <xdr:rowOff>137160</xdr:rowOff>
    </xdr:to>
    <xdr:sp macro="" textlink="">
      <xdr:nvSpPr>
        <xdr:cNvPr id="65" name="Tekstfelt 64">
          <a:extLst>
            <a:ext uri="{FF2B5EF4-FFF2-40B4-BE49-F238E27FC236}">
              <a16:creationId xmlns:a16="http://schemas.microsoft.com/office/drawing/2014/main" id="{5BA97DE8-5D8F-4255-BC0B-C21483FB71E5}"/>
            </a:ext>
          </a:extLst>
        </xdr:cNvPr>
        <xdr:cNvSpPr txBox="1"/>
      </xdr:nvSpPr>
      <xdr:spPr>
        <a:xfrm>
          <a:off x="4472940" y="32598360"/>
          <a:ext cx="1402080" cy="105918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400" u="sng">
              <a:latin typeface="Arial" panose="020B0604020202020204" pitchFamily="34" charset="0"/>
              <a:cs typeface="Arial" panose="020B0604020202020204" pitchFamily="34" charset="0"/>
            </a:rPr>
            <a:t>Cirkel</a:t>
          </a:r>
        </a:p>
        <a:p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Areal: </a:t>
          </a:r>
          <a:r>
            <a:rPr lang="el-GR" sz="1200">
              <a:latin typeface="Arial" panose="020B0604020202020204" pitchFamily="34" charset="0"/>
              <a:cs typeface="Arial" panose="020B0604020202020204" pitchFamily="34" charset="0"/>
            </a:rPr>
            <a:t>π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l-GR" sz="1200">
              <a:latin typeface="Arial" panose="020B0604020202020204" pitchFamily="34" charset="0"/>
              <a:cs typeface="Arial" panose="020B0604020202020204" pitchFamily="34" charset="0"/>
            </a:rPr>
            <a:t>∙</a:t>
          </a:r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 r</a:t>
          </a:r>
          <a:r>
            <a:rPr lang="da-DK" sz="1200" baseline="30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a-DK" sz="1200">
              <a:latin typeface="Arial" panose="020B0604020202020204" pitchFamily="34" charset="0"/>
              <a:cs typeface="Arial" panose="020B0604020202020204" pitchFamily="34" charset="0"/>
            </a:rPr>
            <a:t>Omkreds: </a:t>
          </a:r>
          <a:r>
            <a:rPr lang="el-G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π</a:t>
          </a:r>
          <a:r>
            <a:rPr lang="da-DK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l-GR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∙</a:t>
          </a:r>
          <a:r>
            <a:rPr lang="da-DK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</a:t>
          </a:r>
          <a:endParaRPr lang="da-DK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236220</xdr:colOff>
      <xdr:row>237</xdr:row>
      <xdr:rowOff>114300</xdr:rowOff>
    </xdr:from>
    <xdr:to>
      <xdr:col>9</xdr:col>
      <xdr:colOff>190500</xdr:colOff>
      <xdr:row>249</xdr:row>
      <xdr:rowOff>162173</xdr:rowOff>
    </xdr:to>
    <xdr:grpSp>
      <xdr:nvGrpSpPr>
        <xdr:cNvPr id="16" name="Gruppe 15">
          <a:extLst>
            <a:ext uri="{FF2B5EF4-FFF2-40B4-BE49-F238E27FC236}">
              <a16:creationId xmlns:a16="http://schemas.microsoft.com/office/drawing/2014/main" id="{F03E0464-77FD-42F2-9D5A-64B18FC93AB5}"/>
            </a:ext>
          </a:extLst>
        </xdr:cNvPr>
        <xdr:cNvGrpSpPr/>
      </xdr:nvGrpSpPr>
      <xdr:grpSpPr>
        <a:xfrm>
          <a:off x="1226820" y="43723560"/>
          <a:ext cx="1783080" cy="2242433"/>
          <a:chOff x="1226820" y="43723560"/>
          <a:chExt cx="1783080" cy="2242433"/>
        </a:xfrm>
      </xdr:grpSpPr>
      <xdr:pic>
        <xdr:nvPicPr>
          <xdr:cNvPr id="8" name="Billede 7">
            <a:extLst>
              <a:ext uri="{FF2B5EF4-FFF2-40B4-BE49-F238E27FC236}">
                <a16:creationId xmlns:a16="http://schemas.microsoft.com/office/drawing/2014/main" id="{0D6ED8A3-9B5F-4F8E-83D3-CFA3FFFC41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226820" y="43723560"/>
            <a:ext cx="1783080" cy="2242433"/>
          </a:xfrm>
          <a:prstGeom prst="rect">
            <a:avLst/>
          </a:prstGeom>
        </xdr:spPr>
      </xdr:pic>
      <xdr:sp macro="" textlink="">
        <xdr:nvSpPr>
          <xdr:cNvPr id="68" name="Tekstfelt 67">
            <a:extLst>
              <a:ext uri="{FF2B5EF4-FFF2-40B4-BE49-F238E27FC236}">
                <a16:creationId xmlns:a16="http://schemas.microsoft.com/office/drawing/2014/main" id="{6083CF92-3356-4ED3-890F-F28079D7D0C9}"/>
              </a:ext>
            </a:extLst>
          </xdr:cNvPr>
          <xdr:cNvSpPr txBox="1"/>
        </xdr:nvSpPr>
        <xdr:spPr>
          <a:xfrm rot="16200000">
            <a:off x="842010" y="45114210"/>
            <a:ext cx="1287780" cy="2590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da-DK" sz="900">
                <a:solidFill>
                  <a:schemeClr val="bg1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pixabay.com</a:t>
            </a:r>
          </a:p>
        </xdr:txBody>
      </xdr:sp>
    </xdr:grpSp>
    <xdr:clientData/>
  </xdr:twoCellAnchor>
  <xdr:twoCellAnchor>
    <xdr:from>
      <xdr:col>1</xdr:col>
      <xdr:colOff>30480</xdr:colOff>
      <xdr:row>237</xdr:row>
      <xdr:rowOff>22860</xdr:rowOff>
    </xdr:from>
    <xdr:to>
      <xdr:col>7</xdr:col>
      <xdr:colOff>114300</xdr:colOff>
      <xdr:row>242</xdr:row>
      <xdr:rowOff>60960</xdr:rowOff>
    </xdr:to>
    <xdr:sp macro="" textlink="">
      <xdr:nvSpPr>
        <xdr:cNvPr id="67" name="Eksplosion: 8 pkt 66">
          <a:extLst>
            <a:ext uri="{FF2B5EF4-FFF2-40B4-BE49-F238E27FC236}">
              <a16:creationId xmlns:a16="http://schemas.microsoft.com/office/drawing/2014/main" id="{04007883-B8BF-4921-B5C0-062F0B09B4C7}"/>
            </a:ext>
          </a:extLst>
        </xdr:cNvPr>
        <xdr:cNvSpPr/>
      </xdr:nvSpPr>
      <xdr:spPr>
        <a:xfrm>
          <a:off x="411480" y="43632120"/>
          <a:ext cx="1912620" cy="952500"/>
        </a:xfrm>
        <a:prstGeom prst="irregularSeal1">
          <a:avLst/>
        </a:prstGeom>
        <a:solidFill>
          <a:srgbClr val="C00000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a-DK" sz="180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Udsalg</a:t>
          </a:r>
        </a:p>
      </xdr:txBody>
    </xdr:sp>
    <xdr:clientData/>
  </xdr:twoCellAnchor>
  <xdr:twoCellAnchor>
    <xdr:from>
      <xdr:col>10</xdr:col>
      <xdr:colOff>137160</xdr:colOff>
      <xdr:row>237</xdr:row>
      <xdr:rowOff>99060</xdr:rowOff>
    </xdr:from>
    <xdr:to>
      <xdr:col>16</xdr:col>
      <xdr:colOff>38100</xdr:colOff>
      <xdr:row>241</xdr:row>
      <xdr:rowOff>106680</xdr:rowOff>
    </xdr:to>
    <xdr:sp macro="" textlink="">
      <xdr:nvSpPr>
        <xdr:cNvPr id="69" name="Tekstfelt 68">
          <a:extLst>
            <a:ext uri="{FF2B5EF4-FFF2-40B4-BE49-F238E27FC236}">
              <a16:creationId xmlns:a16="http://schemas.microsoft.com/office/drawing/2014/main" id="{B50785A4-35B4-46BF-911C-EDF54A073552}"/>
            </a:ext>
          </a:extLst>
        </xdr:cNvPr>
        <xdr:cNvSpPr txBox="1"/>
      </xdr:nvSpPr>
      <xdr:spPr>
        <a:xfrm>
          <a:off x="3261360" y="43708320"/>
          <a:ext cx="1729740" cy="739140"/>
        </a:xfrm>
        <a:prstGeom prst="rect">
          <a:avLst/>
        </a:prstGeom>
        <a:solidFill>
          <a:schemeClr val="accent4">
            <a:alpha val="85000"/>
          </a:schemeClr>
        </a:solidFill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6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T-shirt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Før: 179,99</a:t>
          </a:r>
        </a:p>
        <a:p>
          <a:pPr algn="ctr"/>
          <a:r>
            <a:rPr lang="da-DK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Nu: 119,95</a:t>
          </a:r>
        </a:p>
      </xdr:txBody>
    </xdr:sp>
    <xdr:clientData/>
  </xdr:twoCellAnchor>
  <xdr:twoCellAnchor>
    <xdr:from>
      <xdr:col>1</xdr:col>
      <xdr:colOff>0</xdr:colOff>
      <xdr:row>270</xdr:row>
      <xdr:rowOff>7620</xdr:rowOff>
    </xdr:from>
    <xdr:to>
      <xdr:col>10</xdr:col>
      <xdr:colOff>0</xdr:colOff>
      <xdr:row>271</xdr:row>
      <xdr:rowOff>137160</xdr:rowOff>
    </xdr:to>
    <xdr:sp macro="" textlink="">
      <xdr:nvSpPr>
        <xdr:cNvPr id="19" name="Tekstfelt 18">
          <a:extLst>
            <a:ext uri="{FF2B5EF4-FFF2-40B4-BE49-F238E27FC236}">
              <a16:creationId xmlns:a16="http://schemas.microsoft.com/office/drawing/2014/main" id="{724CA615-0B62-4A04-897F-26F6E7D59407}"/>
            </a:ext>
          </a:extLst>
        </xdr:cNvPr>
        <xdr:cNvSpPr txBox="1"/>
      </xdr:nvSpPr>
      <xdr:spPr>
        <a:xfrm>
          <a:off x="381000" y="49667160"/>
          <a:ext cx="274320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Længde</a:t>
          </a:r>
        </a:p>
      </xdr:txBody>
    </xdr:sp>
    <xdr:clientData/>
  </xdr:twoCellAnchor>
  <xdr:twoCellAnchor>
    <xdr:from>
      <xdr:col>9</xdr:col>
      <xdr:colOff>247650</xdr:colOff>
      <xdr:row>266</xdr:row>
      <xdr:rowOff>3810</xdr:rowOff>
    </xdr:from>
    <xdr:to>
      <xdr:col>10</xdr:col>
      <xdr:colOff>255270</xdr:colOff>
      <xdr:row>270</xdr:row>
      <xdr:rowOff>0</xdr:rowOff>
    </xdr:to>
    <xdr:sp macro="" textlink="">
      <xdr:nvSpPr>
        <xdr:cNvPr id="70" name="Tekstfelt 69">
          <a:extLst>
            <a:ext uri="{FF2B5EF4-FFF2-40B4-BE49-F238E27FC236}">
              <a16:creationId xmlns:a16="http://schemas.microsoft.com/office/drawing/2014/main" id="{6383890F-8272-404D-AB31-8CC5E96EF46A}"/>
            </a:ext>
          </a:extLst>
        </xdr:cNvPr>
        <xdr:cNvSpPr txBox="1"/>
      </xdr:nvSpPr>
      <xdr:spPr>
        <a:xfrm rot="5400000">
          <a:off x="2859405" y="49139475"/>
          <a:ext cx="72771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Bredde</a:t>
          </a:r>
        </a:p>
      </xdr:txBody>
    </xdr:sp>
    <xdr:clientData/>
  </xdr:twoCellAnchor>
  <xdr:twoCellAnchor editAs="oneCell">
    <xdr:from>
      <xdr:col>1</xdr:col>
      <xdr:colOff>7620</xdr:colOff>
      <xdr:row>327</xdr:row>
      <xdr:rowOff>0</xdr:rowOff>
    </xdr:from>
    <xdr:to>
      <xdr:col>10</xdr:col>
      <xdr:colOff>266700</xdr:colOff>
      <xdr:row>338</xdr:row>
      <xdr:rowOff>159033</xdr:rowOff>
    </xdr:to>
    <xdr:pic>
      <xdr:nvPicPr>
        <xdr:cNvPr id="29" name="Billede 28">
          <a:extLst>
            <a:ext uri="{FF2B5EF4-FFF2-40B4-BE49-F238E27FC236}">
              <a16:creationId xmlns:a16="http://schemas.microsoft.com/office/drawing/2014/main" id="{7C447835-E5FA-4732-9CC4-D0D48E486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88620" y="60083700"/>
          <a:ext cx="3002280" cy="2170713"/>
        </a:xfrm>
        <a:prstGeom prst="rect">
          <a:avLst/>
        </a:prstGeom>
      </xdr:spPr>
    </xdr:pic>
    <xdr:clientData/>
  </xdr:twoCellAnchor>
  <xdr:twoCellAnchor>
    <xdr:from>
      <xdr:col>0</xdr:col>
      <xdr:colOff>365760</xdr:colOff>
      <xdr:row>434</xdr:row>
      <xdr:rowOff>137160</xdr:rowOff>
    </xdr:from>
    <xdr:to>
      <xdr:col>21</xdr:col>
      <xdr:colOff>38100</xdr:colOff>
      <xdr:row>452</xdr:row>
      <xdr:rowOff>106680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17E5AB9C-E44E-40B6-BEAA-C2A8FA4FA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</xdr:col>
      <xdr:colOff>0</xdr:colOff>
      <xdr:row>506</xdr:row>
      <xdr:rowOff>0</xdr:rowOff>
    </xdr:from>
    <xdr:to>
      <xdr:col>18</xdr:col>
      <xdr:colOff>53339</xdr:colOff>
      <xdr:row>518</xdr:row>
      <xdr:rowOff>15991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191A40FF-DE0C-4975-A09E-727056B64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81000" y="92880180"/>
          <a:ext cx="5234939" cy="22105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546</xdr:row>
      <xdr:rowOff>7621</xdr:rowOff>
    </xdr:from>
    <xdr:to>
      <xdr:col>10</xdr:col>
      <xdr:colOff>17058</xdr:colOff>
      <xdr:row>556</xdr:row>
      <xdr:rowOff>114301</xdr:rowOff>
    </xdr:to>
    <xdr:pic>
      <xdr:nvPicPr>
        <xdr:cNvPr id="33" name="Billede 32">
          <a:extLst>
            <a:ext uri="{FF2B5EF4-FFF2-40B4-BE49-F238E27FC236}">
              <a16:creationId xmlns:a16="http://schemas.microsoft.com/office/drawing/2014/main" id="{23E79A5C-5F4F-4454-9FE7-660BD6BCB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81000" y="100203001"/>
          <a:ext cx="2760258" cy="1935480"/>
        </a:xfrm>
        <a:prstGeom prst="rect">
          <a:avLst/>
        </a:prstGeom>
      </xdr:spPr>
    </xdr:pic>
    <xdr:clientData/>
  </xdr:twoCellAnchor>
  <xdr:oneCellAnchor>
    <xdr:from>
      <xdr:col>1</xdr:col>
      <xdr:colOff>7620</xdr:colOff>
      <xdr:row>568</xdr:row>
      <xdr:rowOff>160020</xdr:rowOff>
    </xdr:from>
    <xdr:ext cx="626646" cy="2491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kstfelt 39">
              <a:extLst>
                <a:ext uri="{FF2B5EF4-FFF2-40B4-BE49-F238E27FC236}">
                  <a16:creationId xmlns:a16="http://schemas.microsoft.com/office/drawing/2014/main" id="{B49A26E6-9F8B-4CC5-A1F1-BC1CE9EC7B4A}"/>
                </a:ext>
              </a:extLst>
            </xdr:cNvPr>
            <xdr:cNvSpPr txBox="1"/>
          </xdr:nvSpPr>
          <xdr:spPr>
            <a:xfrm>
              <a:off x="388620" y="104378760"/>
              <a:ext cx="626646" cy="2491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12 </m:t>
                        </m:r>
                        <m:r>
                          <a:rPr lang="da-DK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∙3</m:t>
                        </m:r>
                      </m:e>
                    </m:rad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40" name="Tekstfelt 39">
              <a:extLst>
                <a:ext uri="{FF2B5EF4-FFF2-40B4-BE49-F238E27FC236}">
                  <a16:creationId xmlns:a16="http://schemas.microsoft.com/office/drawing/2014/main" id="{B49A26E6-9F8B-4CC5-A1F1-BC1CE9EC7B4A}"/>
                </a:ext>
              </a:extLst>
            </xdr:cNvPr>
            <xdr:cNvSpPr txBox="1"/>
          </xdr:nvSpPr>
          <xdr:spPr>
            <a:xfrm>
              <a:off x="388620" y="104378760"/>
              <a:ext cx="626646" cy="2491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a-DK" sz="1400" i="0">
                  <a:latin typeface="Cambria Math" panose="02040503050406030204" pitchFamily="18" charset="0"/>
                </a:rPr>
                <a:t>√(</a:t>
              </a:r>
              <a:r>
                <a:rPr lang="da-DK" sz="1400" b="0" i="0">
                  <a:latin typeface="Cambria Math" panose="02040503050406030204" pitchFamily="18" charset="0"/>
                </a:rPr>
                <a:t>12 </a:t>
              </a:r>
              <a:r>
                <a:rPr lang="da-DK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∙3)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0</xdr:col>
      <xdr:colOff>373380</xdr:colOff>
      <xdr:row>570</xdr:row>
      <xdr:rowOff>160020</xdr:rowOff>
    </xdr:from>
    <xdr:ext cx="1756186" cy="2491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kstfelt 43">
              <a:extLst>
                <a:ext uri="{FF2B5EF4-FFF2-40B4-BE49-F238E27FC236}">
                  <a16:creationId xmlns:a16="http://schemas.microsoft.com/office/drawing/2014/main" id="{D8CDFC54-984F-44E4-8FA3-0F9960AEF9A7}"/>
                </a:ext>
              </a:extLst>
            </xdr:cNvPr>
            <xdr:cNvSpPr txBox="1"/>
          </xdr:nvSpPr>
          <xdr:spPr>
            <a:xfrm>
              <a:off x="373380" y="104744520"/>
              <a:ext cx="1756186" cy="2491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da-DK" sz="14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100</m:t>
                        </m:r>
                      </m:e>
                    </m:rad>
                    <m:r>
                      <a:rPr lang="da-DK" sz="1400" b="0" i="1">
                        <a:latin typeface="Cambria Math" panose="02040503050406030204" pitchFamily="18" charset="0"/>
                      </a:rPr>
                      <m:t>+ </m:t>
                    </m:r>
                    <m:rad>
                      <m:radPr>
                        <m:degHide m:val="on"/>
                        <m:ctrlPr>
                          <a:rPr lang="da-DK" sz="14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121</m:t>
                        </m:r>
                      </m:e>
                    </m:rad>
                    <m:r>
                      <a:rPr lang="da-DK" sz="1400" b="0" i="1">
                        <a:latin typeface="Cambria Math" panose="02040503050406030204" pitchFamily="18" charset="0"/>
                      </a:rPr>
                      <m:t>+</m:t>
                    </m:r>
                    <m:rad>
                      <m:radPr>
                        <m:degHide m:val="on"/>
                        <m:ctrlPr>
                          <a:rPr lang="da-DK" sz="14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da-DK" sz="1400" b="0" i="1">
                            <a:latin typeface="Cambria Math" panose="02040503050406030204" pitchFamily="18" charset="0"/>
                          </a:rPr>
                          <m:t>144</m:t>
                        </m:r>
                      </m:e>
                    </m:rad>
                  </m:oMath>
                </m:oMathPara>
              </a14:m>
              <a:endParaRPr lang="da-DK" sz="1200"/>
            </a:p>
          </xdr:txBody>
        </xdr:sp>
      </mc:Choice>
      <mc:Fallback xmlns="">
        <xdr:sp macro="" textlink="">
          <xdr:nvSpPr>
            <xdr:cNvPr id="44" name="Tekstfelt 43">
              <a:extLst>
                <a:ext uri="{FF2B5EF4-FFF2-40B4-BE49-F238E27FC236}">
                  <a16:creationId xmlns:a16="http://schemas.microsoft.com/office/drawing/2014/main" id="{D8CDFC54-984F-44E4-8FA3-0F9960AEF9A7}"/>
                </a:ext>
              </a:extLst>
            </xdr:cNvPr>
            <xdr:cNvSpPr txBox="1"/>
          </xdr:nvSpPr>
          <xdr:spPr>
            <a:xfrm>
              <a:off x="373380" y="104744520"/>
              <a:ext cx="1756186" cy="2491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a-DK" sz="1400" i="0">
                  <a:latin typeface="Cambria Math" panose="02040503050406030204" pitchFamily="18" charset="0"/>
                </a:rPr>
                <a:t>√</a:t>
              </a:r>
              <a:r>
                <a:rPr lang="da-DK" sz="1400" b="0" i="0">
                  <a:latin typeface="Cambria Math" panose="02040503050406030204" pitchFamily="18" charset="0"/>
                </a:rPr>
                <a:t>100+ √121+√144</a:t>
              </a:r>
              <a:endParaRPr lang="da-DK" sz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F24D-8419-44F7-8319-D8AD4AA00A3F}">
  <sheetPr>
    <tabColor theme="9" tint="-0.249977111117893"/>
  </sheetPr>
  <dimension ref="A1:AF765"/>
  <sheetViews>
    <sheetView showGridLines="0" showRowColHeaders="0" tabSelected="1" workbookViewId="0">
      <pane ySplit="3" topLeftCell="A4" activePane="bottomLeft" state="frozen"/>
      <selection pane="bottomLeft" activeCell="E139" sqref="E139:H139"/>
    </sheetView>
  </sheetViews>
  <sheetFormatPr defaultRowHeight="14.4" x14ac:dyDescent="0.3"/>
  <cols>
    <col min="1" max="1" width="5.5546875" customWidth="1"/>
    <col min="2" max="22" width="4.44140625" customWidth="1"/>
    <col min="24" max="24" width="12.77734375" bestFit="1" customWidth="1"/>
  </cols>
  <sheetData>
    <row r="1" spans="1:32" ht="25.8" x14ac:dyDescent="0.5">
      <c r="A1" s="96" t="s">
        <v>410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3">
      <c r="A2" s="98" t="s">
        <v>195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9"/>
      <c r="X2" s="47" t="s">
        <v>100</v>
      </c>
      <c r="Y2" s="87">
        <f>V574</f>
        <v>0</v>
      </c>
      <c r="Z2" s="2"/>
      <c r="AA2" s="2"/>
      <c r="AB2" s="2"/>
      <c r="AC2" s="2"/>
      <c r="AD2" s="2"/>
      <c r="AE2" s="2"/>
      <c r="AF2" s="2"/>
    </row>
    <row r="3" spans="1:32" x14ac:dyDescent="0.3">
      <c r="A3" s="100" t="s">
        <v>44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1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6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x14ac:dyDescent="0.3">
      <c r="A5" s="37"/>
      <c r="B5" s="38" t="s">
        <v>19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6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x14ac:dyDescent="0.3">
      <c r="A6" s="40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40"/>
      <c r="B7" s="122" t="s">
        <v>196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41" t="s">
        <v>3</v>
      </c>
      <c r="Q7" s="103"/>
      <c r="R7" s="103"/>
      <c r="S7" s="103"/>
      <c r="T7" s="103"/>
      <c r="U7" s="38"/>
      <c r="V7" s="36">
        <f>COUNTIF(Q7,W7)</f>
        <v>0</v>
      </c>
      <c r="W7" s="88" t="s">
        <v>197</v>
      </c>
      <c r="X7" s="88"/>
      <c r="Y7" s="2"/>
      <c r="Z7" s="2"/>
      <c r="AA7" s="2"/>
      <c r="AB7" s="2"/>
      <c r="AC7" s="2"/>
      <c r="AD7" s="2"/>
      <c r="AE7" s="2"/>
      <c r="AF7" s="2"/>
    </row>
    <row r="8" spans="1:32" x14ac:dyDescent="0.3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  <c r="Q8" s="45"/>
      <c r="R8" s="45"/>
      <c r="S8" s="45"/>
      <c r="T8" s="45"/>
      <c r="U8" s="45"/>
      <c r="V8" s="46"/>
      <c r="W8" s="88"/>
      <c r="X8" s="88"/>
      <c r="Y8" s="2"/>
      <c r="Z8" s="2"/>
      <c r="AA8" s="2"/>
      <c r="AB8" s="2"/>
      <c r="AC8" s="2"/>
      <c r="AD8" s="2"/>
      <c r="AE8" s="2"/>
      <c r="AF8" s="2"/>
    </row>
    <row r="9" spans="1:32" x14ac:dyDescent="0.3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7"/>
      <c r="W9" s="88"/>
      <c r="X9" s="88"/>
      <c r="Y9" s="2"/>
      <c r="Z9" s="2"/>
      <c r="AA9" s="2"/>
      <c r="AB9" s="2"/>
      <c r="AC9" s="2"/>
      <c r="AD9" s="2"/>
      <c r="AE9" s="2"/>
      <c r="AF9" s="2"/>
    </row>
    <row r="10" spans="1:32" x14ac:dyDescent="0.3">
      <c r="A10" s="3"/>
      <c r="B10" s="112" t="s">
        <v>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57"/>
      <c r="W10" s="88"/>
      <c r="X10" s="88"/>
      <c r="Y10" s="2"/>
      <c r="Z10" s="2"/>
      <c r="AA10" s="2"/>
      <c r="AB10" s="2"/>
      <c r="AC10" s="2"/>
      <c r="AD10" s="2"/>
      <c r="AE10" s="2"/>
      <c r="AF10" s="2"/>
    </row>
    <row r="11" spans="1:32" x14ac:dyDescent="0.3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5"/>
      <c r="M11" s="4"/>
      <c r="N11" s="4"/>
      <c r="O11" s="4"/>
      <c r="P11" s="4"/>
      <c r="Q11" s="4"/>
      <c r="R11" s="4"/>
      <c r="S11" s="4"/>
      <c r="T11" s="4"/>
      <c r="U11" s="4"/>
      <c r="V11" s="57"/>
      <c r="W11" s="88"/>
      <c r="X11" s="88"/>
      <c r="Y11" s="2"/>
      <c r="Z11" s="2"/>
      <c r="AA11" s="2"/>
      <c r="AB11" s="2"/>
      <c r="AC11" s="2"/>
      <c r="AD11" s="2"/>
      <c r="AE11" s="2"/>
      <c r="AF11" s="2"/>
    </row>
    <row r="12" spans="1:32" x14ac:dyDescent="0.3">
      <c r="A12" s="4" t="s">
        <v>0</v>
      </c>
      <c r="B12" s="112" t="s">
        <v>198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6" t="s">
        <v>4</v>
      </c>
      <c r="P12" s="7" t="s">
        <v>3</v>
      </c>
      <c r="Q12" s="103"/>
      <c r="R12" s="103"/>
      <c r="S12" s="103"/>
      <c r="T12" s="103"/>
      <c r="U12" s="16"/>
      <c r="V12" s="57">
        <f t="shared" ref="V12:V71" si="0">COUNTIF(Q12,W12)</f>
        <v>0</v>
      </c>
      <c r="W12" s="89" t="s">
        <v>29</v>
      </c>
      <c r="X12" s="88"/>
      <c r="Y12" s="2"/>
      <c r="Z12" s="2"/>
      <c r="AA12" s="2"/>
      <c r="AB12" s="2"/>
      <c r="AC12" s="2"/>
      <c r="AD12" s="2"/>
      <c r="AE12" s="2"/>
      <c r="AF12" s="2"/>
    </row>
    <row r="13" spans="1:32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  <c r="M13" s="4"/>
      <c r="N13" s="4"/>
      <c r="O13" s="4"/>
      <c r="P13" s="4"/>
      <c r="Q13" s="4"/>
      <c r="R13" s="4"/>
      <c r="S13" s="4"/>
      <c r="T13" s="4"/>
      <c r="U13" s="4"/>
      <c r="V13" s="57"/>
      <c r="W13" s="89"/>
      <c r="X13" s="88"/>
      <c r="Y13" s="2"/>
      <c r="Z13" s="2"/>
      <c r="AA13" s="2"/>
      <c r="AB13" s="2"/>
      <c r="AC13" s="2"/>
      <c r="AD13" s="2"/>
      <c r="AE13" s="2"/>
      <c r="AF13" s="2"/>
    </row>
    <row r="14" spans="1:32" x14ac:dyDescent="0.3">
      <c r="A14" s="4" t="s">
        <v>1</v>
      </c>
      <c r="B14" s="112" t="s">
        <v>199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6" t="s">
        <v>4</v>
      </c>
      <c r="P14" s="7" t="s">
        <v>3</v>
      </c>
      <c r="Q14" s="103"/>
      <c r="R14" s="103"/>
      <c r="S14" s="103"/>
      <c r="T14" s="103"/>
      <c r="U14" s="16"/>
      <c r="V14" s="57">
        <f t="shared" si="0"/>
        <v>0</v>
      </c>
      <c r="W14" s="89" t="s">
        <v>25</v>
      </c>
      <c r="X14" s="88"/>
      <c r="Y14" s="2"/>
      <c r="Z14" s="2"/>
      <c r="AA14" s="2"/>
      <c r="AB14" s="2"/>
      <c r="AC14" s="2"/>
      <c r="AD14" s="2"/>
      <c r="AE14" s="2"/>
      <c r="AF14" s="2"/>
    </row>
    <row r="15" spans="1:32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7"/>
      <c r="W15" s="89"/>
      <c r="X15" s="88"/>
      <c r="Y15" s="2"/>
      <c r="Z15" s="2"/>
      <c r="AA15" s="2"/>
      <c r="AB15" s="2"/>
      <c r="AC15" s="2"/>
      <c r="AD15" s="2"/>
      <c r="AE15" s="2"/>
      <c r="AF15" s="2"/>
    </row>
    <row r="16" spans="1:32" x14ac:dyDescent="0.3">
      <c r="A16" s="4" t="s">
        <v>2</v>
      </c>
      <c r="B16" s="112" t="s">
        <v>200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6" t="s">
        <v>4</v>
      </c>
      <c r="P16" s="7" t="s">
        <v>3</v>
      </c>
      <c r="Q16" s="103"/>
      <c r="R16" s="103"/>
      <c r="S16" s="103"/>
      <c r="T16" s="103"/>
      <c r="U16" s="16"/>
      <c r="V16" s="57">
        <f t="shared" si="0"/>
        <v>0</v>
      </c>
      <c r="W16" s="89" t="s">
        <v>107</v>
      </c>
      <c r="X16" s="88"/>
      <c r="Y16" s="2"/>
      <c r="Z16" s="2"/>
      <c r="AA16" s="2"/>
      <c r="AB16" s="2"/>
      <c r="AC16" s="2"/>
      <c r="AD16" s="2"/>
      <c r="AE16" s="2"/>
      <c r="AF16" s="2"/>
    </row>
    <row r="17" spans="1:32" x14ac:dyDescent="0.3">
      <c r="A17" s="4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6"/>
      <c r="P17" s="7"/>
      <c r="Q17" s="15"/>
      <c r="R17" s="15"/>
      <c r="S17" s="15"/>
      <c r="T17" s="15"/>
      <c r="U17" s="16"/>
      <c r="V17" s="57"/>
      <c r="W17" s="89"/>
      <c r="X17" s="88"/>
      <c r="Y17" s="2"/>
      <c r="Z17" s="2"/>
      <c r="AA17" s="2"/>
      <c r="AB17" s="2"/>
      <c r="AC17" s="2"/>
      <c r="AD17" s="2"/>
      <c r="AE17" s="2"/>
      <c r="AF17" s="2"/>
    </row>
    <row r="18" spans="1:32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7"/>
      <c r="W18" s="89"/>
      <c r="X18" s="88"/>
      <c r="Y18" s="2"/>
      <c r="Z18" s="2"/>
      <c r="AA18" s="2"/>
      <c r="AB18" s="2"/>
      <c r="AC18" s="2"/>
      <c r="AD18" s="2"/>
      <c r="AE18" s="2"/>
      <c r="AF18" s="2"/>
    </row>
    <row r="19" spans="1:32" x14ac:dyDescent="0.3">
      <c r="A19" s="4" t="s">
        <v>6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6" t="s">
        <v>4</v>
      </c>
      <c r="P19" s="7" t="s">
        <v>3</v>
      </c>
      <c r="Q19" s="120"/>
      <c r="R19" s="120"/>
      <c r="S19" s="120"/>
      <c r="T19" s="120"/>
      <c r="U19" s="22"/>
      <c r="V19" s="57">
        <f t="shared" si="0"/>
        <v>0</v>
      </c>
      <c r="W19" s="89" t="s">
        <v>106</v>
      </c>
      <c r="X19" s="88"/>
      <c r="Y19" s="2"/>
      <c r="Z19" s="2"/>
      <c r="AA19" s="2"/>
      <c r="AB19" s="2"/>
      <c r="AC19" s="2"/>
      <c r="AD19" s="2"/>
      <c r="AE19" s="2"/>
      <c r="AF19" s="2"/>
    </row>
    <row r="20" spans="1:32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58"/>
      <c r="W20" s="89"/>
      <c r="X20" s="88"/>
      <c r="Y20" s="2"/>
      <c r="Z20" s="2"/>
      <c r="AA20" s="2"/>
      <c r="AB20" s="2"/>
      <c r="AC20" s="2"/>
      <c r="AD20" s="2"/>
      <c r="AE20" s="2"/>
      <c r="AF20" s="2"/>
    </row>
    <row r="21" spans="1:32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7"/>
      <c r="W21" s="89"/>
      <c r="X21" s="88"/>
      <c r="Y21" s="2"/>
      <c r="Z21" s="2"/>
      <c r="AA21" s="2"/>
      <c r="AB21" s="2"/>
      <c r="AC21" s="2"/>
      <c r="AD21" s="2"/>
      <c r="AE21" s="2"/>
      <c r="AF21" s="2"/>
    </row>
    <row r="22" spans="1:32" x14ac:dyDescent="0.3">
      <c r="A22" s="4" t="s">
        <v>7</v>
      </c>
      <c r="B22" s="112" t="s">
        <v>201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7" t="s">
        <v>3</v>
      </c>
      <c r="Q22" s="103"/>
      <c r="R22" s="103"/>
      <c r="S22" s="103"/>
      <c r="T22" s="103"/>
      <c r="U22" s="16"/>
      <c r="V22" s="57">
        <f t="shared" si="0"/>
        <v>0</v>
      </c>
      <c r="W22" s="89" t="s">
        <v>208</v>
      </c>
      <c r="X22" s="88"/>
      <c r="Y22" s="2"/>
      <c r="Z22" s="2"/>
      <c r="AA22" s="2"/>
      <c r="AB22" s="2"/>
      <c r="AC22" s="2"/>
      <c r="AD22" s="2"/>
      <c r="AE22" s="2"/>
      <c r="AF22" s="2"/>
    </row>
    <row r="23" spans="1:32" x14ac:dyDescent="0.3">
      <c r="A23" s="4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5"/>
      <c r="Q23" s="4"/>
      <c r="R23" s="4"/>
      <c r="S23" s="4"/>
      <c r="T23" s="4"/>
      <c r="U23" s="4"/>
      <c r="V23" s="57"/>
      <c r="W23" s="89"/>
      <c r="X23" s="88"/>
      <c r="Y23" s="2"/>
      <c r="Z23" s="2"/>
      <c r="AA23" s="2"/>
      <c r="AB23" s="2"/>
      <c r="AC23" s="2"/>
      <c r="AD23" s="2"/>
      <c r="AE23" s="2"/>
      <c r="AF23" s="2"/>
    </row>
    <row r="24" spans="1:32" x14ac:dyDescent="0.3">
      <c r="A24" s="4" t="s">
        <v>8</v>
      </c>
      <c r="B24" s="112" t="s">
        <v>202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7" t="s">
        <v>3</v>
      </c>
      <c r="Q24" s="103"/>
      <c r="R24" s="103"/>
      <c r="S24" s="103"/>
      <c r="T24" s="103"/>
      <c r="U24" s="15"/>
      <c r="V24" s="57">
        <f t="shared" si="0"/>
        <v>0</v>
      </c>
      <c r="W24" s="89" t="s">
        <v>209</v>
      </c>
      <c r="X24" s="88"/>
      <c r="Y24" s="2"/>
      <c r="Z24" s="2"/>
      <c r="AA24" s="2"/>
      <c r="AB24" s="2"/>
      <c r="AC24" s="2"/>
      <c r="AD24" s="2"/>
      <c r="AE24" s="2"/>
      <c r="AF24" s="2"/>
    </row>
    <row r="25" spans="1:32" x14ac:dyDescent="0.3">
      <c r="A25" s="4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5"/>
      <c r="Q25" s="4"/>
      <c r="R25" s="4"/>
      <c r="S25" s="4"/>
      <c r="T25" s="4"/>
      <c r="U25" s="4"/>
      <c r="V25" s="57"/>
      <c r="W25" s="89"/>
      <c r="X25" s="88"/>
      <c r="Y25" s="2"/>
      <c r="Z25" s="2"/>
      <c r="AA25" s="2"/>
      <c r="AB25" s="2"/>
      <c r="AC25" s="2"/>
      <c r="AD25" s="2"/>
      <c r="AE25" s="2"/>
      <c r="AF25" s="2"/>
    </row>
    <row r="26" spans="1:32" x14ac:dyDescent="0.3">
      <c r="A26" s="4" t="s">
        <v>9</v>
      </c>
      <c r="B26" s="112" t="s">
        <v>203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7" t="s">
        <v>3</v>
      </c>
      <c r="Q26" s="103"/>
      <c r="R26" s="103"/>
      <c r="S26" s="103"/>
      <c r="T26" s="103"/>
      <c r="U26" s="16"/>
      <c r="V26" s="57">
        <f t="shared" si="0"/>
        <v>0</v>
      </c>
      <c r="W26" s="89" t="s">
        <v>210</v>
      </c>
      <c r="X26" s="88"/>
      <c r="Y26" s="2"/>
      <c r="Z26" s="2"/>
      <c r="AA26" s="2"/>
      <c r="AB26" s="2"/>
      <c r="AC26" s="2"/>
      <c r="AD26" s="2"/>
      <c r="AE26" s="2"/>
      <c r="AF26" s="2"/>
    </row>
    <row r="27" spans="1:32" x14ac:dyDescent="0.3">
      <c r="A27" s="4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5"/>
      <c r="Q27" s="4"/>
      <c r="R27" s="4"/>
      <c r="S27" s="4"/>
      <c r="T27" s="4"/>
      <c r="U27" s="4"/>
      <c r="V27" s="57"/>
      <c r="W27" s="89"/>
      <c r="X27" s="88"/>
      <c r="Y27" s="2"/>
      <c r="Z27" s="2"/>
      <c r="AA27" s="2"/>
      <c r="AB27" s="2"/>
      <c r="AC27" s="2"/>
      <c r="AD27" s="2"/>
      <c r="AE27" s="2"/>
      <c r="AF27" s="2"/>
    </row>
    <row r="28" spans="1:32" x14ac:dyDescent="0.3">
      <c r="A28" s="4" t="s">
        <v>10</v>
      </c>
      <c r="B28" s="112" t="s">
        <v>212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7" t="s">
        <v>3</v>
      </c>
      <c r="Q28" s="103"/>
      <c r="R28" s="103"/>
      <c r="S28" s="103"/>
      <c r="T28" s="103"/>
      <c r="U28" s="16"/>
      <c r="V28" s="57">
        <f t="shared" si="0"/>
        <v>0</v>
      </c>
      <c r="W28" s="89" t="s">
        <v>211</v>
      </c>
      <c r="X28" s="88"/>
      <c r="Y28" s="3"/>
      <c r="Z28" s="3"/>
      <c r="AA28" s="3"/>
      <c r="AB28" s="2"/>
      <c r="AC28" s="2"/>
      <c r="AD28" s="2"/>
      <c r="AE28" s="2"/>
      <c r="AF28" s="2"/>
    </row>
    <row r="29" spans="1:32" x14ac:dyDescent="0.3">
      <c r="A29" s="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5"/>
      <c r="Q29" s="4"/>
      <c r="R29" s="4"/>
      <c r="S29" s="4"/>
      <c r="T29" s="4"/>
      <c r="U29" s="4"/>
      <c r="V29" s="57"/>
      <c r="W29" s="89"/>
      <c r="X29" s="88"/>
      <c r="Y29" s="3"/>
      <c r="Z29" s="3"/>
      <c r="AA29" s="3"/>
      <c r="AB29" s="2"/>
      <c r="AC29" s="2"/>
      <c r="AD29" s="2"/>
      <c r="AE29" s="2"/>
      <c r="AF29" s="2"/>
    </row>
    <row r="30" spans="1:32" x14ac:dyDescent="0.3">
      <c r="A30" s="4" t="s">
        <v>11</v>
      </c>
      <c r="B30" s="112" t="s">
        <v>204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7" t="s">
        <v>3</v>
      </c>
      <c r="Q30" s="103"/>
      <c r="R30" s="103"/>
      <c r="S30" s="103"/>
      <c r="T30" s="103"/>
      <c r="U30" s="16"/>
      <c r="V30" s="57">
        <f t="shared" si="0"/>
        <v>0</v>
      </c>
      <c r="W30" s="89" t="s">
        <v>213</v>
      </c>
      <c r="X30" s="88"/>
      <c r="Y30" s="3"/>
      <c r="Z30" s="3"/>
      <c r="AA30" s="3"/>
      <c r="AB30" s="2"/>
      <c r="AC30" s="2"/>
      <c r="AD30" s="2"/>
      <c r="AE30" s="2"/>
      <c r="AF30" s="2"/>
    </row>
    <row r="31" spans="1:32" x14ac:dyDescent="0.3">
      <c r="A31" s="4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5"/>
      <c r="Q31" s="4"/>
      <c r="R31" s="4"/>
      <c r="S31" s="4"/>
      <c r="T31" s="4"/>
      <c r="U31" s="4"/>
      <c r="V31" s="57"/>
      <c r="W31" s="89"/>
      <c r="X31" s="88"/>
      <c r="Y31" s="3"/>
      <c r="Z31" s="3"/>
      <c r="AA31" s="3"/>
      <c r="AB31" s="2"/>
      <c r="AC31" s="2"/>
      <c r="AD31" s="2"/>
      <c r="AE31" s="2"/>
      <c r="AF31" s="2"/>
    </row>
    <row r="32" spans="1:32" x14ac:dyDescent="0.3">
      <c r="A32" s="4" t="s">
        <v>12</v>
      </c>
      <c r="B32" s="112" t="s">
        <v>205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7" t="s">
        <v>3</v>
      </c>
      <c r="Q32" s="103"/>
      <c r="R32" s="103"/>
      <c r="S32" s="103"/>
      <c r="T32" s="103"/>
      <c r="U32" s="16"/>
      <c r="V32" s="57">
        <f t="shared" si="0"/>
        <v>0</v>
      </c>
      <c r="W32" s="89" t="s">
        <v>214</v>
      </c>
      <c r="X32" s="88"/>
      <c r="Y32" s="3"/>
      <c r="Z32" s="3"/>
      <c r="AA32" s="3"/>
      <c r="AB32" s="2"/>
      <c r="AC32" s="2"/>
      <c r="AD32" s="2"/>
      <c r="AE32" s="2"/>
      <c r="AF32" s="2"/>
    </row>
    <row r="33" spans="1:32" x14ac:dyDescent="0.3">
      <c r="A33" s="4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5"/>
      <c r="Q33" s="4"/>
      <c r="R33" s="4"/>
      <c r="S33" s="4"/>
      <c r="T33" s="4"/>
      <c r="U33" s="4"/>
      <c r="V33" s="57"/>
      <c r="W33" s="89"/>
      <c r="X33" s="88"/>
      <c r="Y33" s="3"/>
      <c r="Z33" s="3"/>
      <c r="AA33" s="3"/>
      <c r="AB33" s="2"/>
      <c r="AC33" s="2"/>
      <c r="AD33" s="2"/>
      <c r="AE33" s="2"/>
      <c r="AF33" s="2"/>
    </row>
    <row r="34" spans="1:32" x14ac:dyDescent="0.3">
      <c r="A34" s="4" t="s">
        <v>13</v>
      </c>
      <c r="B34" s="112" t="s">
        <v>206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7" t="s">
        <v>3</v>
      </c>
      <c r="Q34" s="103"/>
      <c r="R34" s="103"/>
      <c r="S34" s="103"/>
      <c r="T34" s="103"/>
      <c r="U34" s="16"/>
      <c r="V34" s="57">
        <f t="shared" si="0"/>
        <v>0</v>
      </c>
      <c r="W34" s="89" t="s">
        <v>215</v>
      </c>
      <c r="X34" s="88"/>
      <c r="Y34" s="3"/>
      <c r="Z34" s="3"/>
      <c r="AA34" s="3"/>
      <c r="AB34" s="2"/>
      <c r="AC34" s="2"/>
      <c r="AD34" s="2"/>
      <c r="AE34" s="2"/>
      <c r="AF34" s="2"/>
    </row>
    <row r="35" spans="1:32" x14ac:dyDescent="0.3">
      <c r="A35" s="4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5"/>
      <c r="Q35" s="4"/>
      <c r="R35" s="4"/>
      <c r="S35" s="4"/>
      <c r="T35" s="4"/>
      <c r="U35" s="4"/>
      <c r="V35" s="57"/>
      <c r="W35" s="89"/>
      <c r="X35" s="88"/>
      <c r="Y35" s="3"/>
      <c r="Z35" s="3"/>
      <c r="AA35" s="3"/>
      <c r="AB35" s="2"/>
      <c r="AC35" s="2"/>
      <c r="AD35" s="2"/>
      <c r="AE35" s="2"/>
      <c r="AF35" s="2"/>
    </row>
    <row r="36" spans="1:32" x14ac:dyDescent="0.3">
      <c r="A36" s="4" t="s">
        <v>14</v>
      </c>
      <c r="B36" s="112" t="s">
        <v>207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7" t="s">
        <v>3</v>
      </c>
      <c r="Q36" s="103"/>
      <c r="R36" s="103"/>
      <c r="S36" s="103"/>
      <c r="T36" s="103"/>
      <c r="U36" s="16"/>
      <c r="V36" s="57">
        <f t="shared" si="0"/>
        <v>0</v>
      </c>
      <c r="W36" s="89" t="s">
        <v>22</v>
      </c>
      <c r="X36" s="88"/>
      <c r="Y36" s="3"/>
      <c r="Z36" s="3"/>
      <c r="AA36" s="3"/>
      <c r="AB36" s="2"/>
      <c r="AC36" s="2"/>
      <c r="AD36" s="2"/>
      <c r="AE36" s="2"/>
      <c r="AF36" s="2"/>
    </row>
    <row r="37" spans="1:32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11"/>
      <c r="M37" s="8"/>
      <c r="N37" s="8"/>
      <c r="O37" s="8"/>
      <c r="P37" s="8"/>
      <c r="Q37" s="8"/>
      <c r="R37" s="8"/>
      <c r="S37" s="8"/>
      <c r="T37" s="8"/>
      <c r="U37" s="8"/>
      <c r="V37" s="58"/>
      <c r="W37" s="89"/>
      <c r="X37" s="88"/>
      <c r="Y37" s="3"/>
      <c r="Z37" s="3"/>
      <c r="AA37" s="3"/>
      <c r="AB37" s="2"/>
      <c r="AC37" s="2"/>
      <c r="AD37" s="2"/>
      <c r="AE37" s="2"/>
      <c r="AF37" s="2"/>
    </row>
    <row r="38" spans="1:32" x14ac:dyDescent="0.3">
      <c r="A38" s="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3"/>
      <c r="N38" s="13"/>
      <c r="O38" s="13"/>
      <c r="P38" s="13"/>
      <c r="Q38" s="13"/>
      <c r="R38" s="13"/>
      <c r="S38" s="13"/>
      <c r="T38" s="4"/>
      <c r="U38" s="4"/>
      <c r="V38" s="57"/>
      <c r="W38" s="89"/>
      <c r="X38" s="88"/>
      <c r="Y38" s="3"/>
      <c r="Z38" s="3"/>
      <c r="AA38" s="3"/>
      <c r="AB38" s="2"/>
      <c r="AC38" s="2"/>
      <c r="AD38" s="2"/>
      <c r="AE38" s="2"/>
      <c r="AF38" s="2"/>
    </row>
    <row r="39" spans="1:32" x14ac:dyDescent="0.3">
      <c r="A39" s="4"/>
      <c r="B39" s="112" t="s">
        <v>15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57"/>
      <c r="W39" s="89"/>
      <c r="X39" s="88"/>
      <c r="Y39" s="3"/>
      <c r="Z39" s="3"/>
      <c r="AA39" s="3"/>
      <c r="AB39" s="2"/>
      <c r="AC39" s="2"/>
      <c r="AD39" s="2"/>
      <c r="AE39" s="2"/>
      <c r="AF39" s="2"/>
    </row>
    <row r="40" spans="1:32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5"/>
      <c r="M40" s="4"/>
      <c r="N40" s="4"/>
      <c r="O40" s="4"/>
      <c r="P40" s="4"/>
      <c r="Q40" s="4"/>
      <c r="R40" s="4"/>
      <c r="S40" s="4"/>
      <c r="T40" s="4"/>
      <c r="U40" s="4"/>
      <c r="V40" s="57"/>
      <c r="W40" s="89"/>
      <c r="X40" s="88"/>
      <c r="Y40" s="3"/>
      <c r="Z40" s="3"/>
      <c r="AA40" s="3"/>
      <c r="AB40" s="2"/>
      <c r="AC40" s="2"/>
      <c r="AD40" s="2"/>
      <c r="AE40" s="2"/>
      <c r="AF40" s="2"/>
    </row>
    <row r="41" spans="1:32" x14ac:dyDescent="0.3">
      <c r="A41" s="3" t="s">
        <v>16</v>
      </c>
      <c r="B41" s="121" t="s">
        <v>216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7" t="s">
        <v>3</v>
      </c>
      <c r="Q41" s="103"/>
      <c r="R41" s="103"/>
      <c r="S41" s="103"/>
      <c r="T41" s="103"/>
      <c r="U41" s="16"/>
      <c r="V41" s="57">
        <f t="shared" si="0"/>
        <v>0</v>
      </c>
      <c r="W41" s="88" t="s">
        <v>217</v>
      </c>
      <c r="X41" s="88"/>
      <c r="Y41" s="3"/>
      <c r="Z41" s="3"/>
      <c r="AA41" s="3"/>
      <c r="AB41" s="2"/>
      <c r="AC41" s="2"/>
      <c r="AD41" s="2"/>
      <c r="AE41" s="2"/>
      <c r="AF41" s="2"/>
    </row>
    <row r="42" spans="1:32" x14ac:dyDescent="0.3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  <c r="M42" s="4"/>
      <c r="N42" s="4"/>
      <c r="O42" s="4"/>
      <c r="P42" s="5"/>
      <c r="Q42" s="4"/>
      <c r="R42" s="4"/>
      <c r="S42" s="4"/>
      <c r="T42" s="4"/>
      <c r="U42" s="4"/>
      <c r="V42" s="57"/>
      <c r="W42" s="88"/>
      <c r="X42" s="88"/>
      <c r="Y42" s="3"/>
      <c r="Z42" s="3"/>
      <c r="AA42" s="3"/>
      <c r="AB42" s="2"/>
      <c r="AC42" s="2"/>
      <c r="AD42" s="2"/>
      <c r="AE42" s="2"/>
      <c r="AF42" s="2"/>
    </row>
    <row r="43" spans="1:32" x14ac:dyDescent="0.3">
      <c r="A43" s="3" t="s">
        <v>17</v>
      </c>
      <c r="B43" s="121" t="s">
        <v>218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7" t="s">
        <v>3</v>
      </c>
      <c r="Q43" s="103"/>
      <c r="R43" s="103"/>
      <c r="S43" s="103"/>
      <c r="T43" s="103"/>
      <c r="U43" s="16"/>
      <c r="V43" s="57">
        <f t="shared" si="0"/>
        <v>0</v>
      </c>
      <c r="W43" s="88" t="s">
        <v>219</v>
      </c>
      <c r="X43" s="88"/>
      <c r="Y43" s="3"/>
      <c r="Z43" s="3"/>
      <c r="AA43" s="3"/>
      <c r="AB43" s="2"/>
      <c r="AC43" s="2"/>
      <c r="AD43" s="2"/>
      <c r="AE43" s="2"/>
      <c r="AF43" s="2"/>
    </row>
    <row r="44" spans="1:32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57"/>
      <c r="W44" s="88"/>
      <c r="X44" s="88"/>
      <c r="Y44" s="3"/>
      <c r="Z44" s="3"/>
      <c r="AA44" s="3"/>
      <c r="AB44" s="2"/>
      <c r="AC44" s="2"/>
      <c r="AD44" s="2"/>
      <c r="AE44" s="2"/>
      <c r="AF44" s="2"/>
    </row>
    <row r="45" spans="1:32" x14ac:dyDescent="0.3">
      <c r="A45" s="3" t="s">
        <v>18</v>
      </c>
      <c r="B45" s="121" t="s">
        <v>220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7" t="s">
        <v>3</v>
      </c>
      <c r="Q45" s="103"/>
      <c r="R45" s="103"/>
      <c r="S45" s="103"/>
      <c r="T45" s="103"/>
      <c r="U45" s="16"/>
      <c r="V45" s="57">
        <f t="shared" si="0"/>
        <v>0</v>
      </c>
      <c r="W45" s="88" t="s">
        <v>221</v>
      </c>
      <c r="X45" s="88"/>
      <c r="Y45" s="3"/>
      <c r="Z45" s="3"/>
      <c r="AA45" s="3"/>
      <c r="AB45" s="2"/>
      <c r="AC45" s="2"/>
      <c r="AD45" s="2"/>
      <c r="AE45" s="2"/>
      <c r="AF45" s="2"/>
    </row>
    <row r="46" spans="1:32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58"/>
      <c r="W46" s="88"/>
      <c r="X46" s="88"/>
      <c r="Y46" s="3"/>
      <c r="Z46" s="3"/>
      <c r="AA46" s="3"/>
      <c r="AB46" s="2"/>
      <c r="AC46" s="2"/>
      <c r="AD46" s="2"/>
      <c r="AE46" s="2"/>
      <c r="AF46" s="2"/>
    </row>
    <row r="47" spans="1:32" x14ac:dyDescent="0.3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7"/>
      <c r="W47" s="88"/>
      <c r="X47" s="88"/>
      <c r="Y47" s="3"/>
      <c r="Z47" s="3"/>
      <c r="AA47" s="3"/>
      <c r="AB47" s="2"/>
      <c r="AC47" s="2"/>
      <c r="AD47" s="2"/>
      <c r="AE47" s="2"/>
      <c r="AF47" s="2"/>
    </row>
    <row r="48" spans="1:32" x14ac:dyDescent="0.3">
      <c r="A48" s="3" t="s">
        <v>26</v>
      </c>
      <c r="B48" s="112" t="s">
        <v>222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7" t="s">
        <v>3</v>
      </c>
      <c r="Q48" s="103"/>
      <c r="R48" s="103"/>
      <c r="S48" s="103"/>
      <c r="T48" s="103"/>
      <c r="U48" s="16"/>
      <c r="V48" s="57">
        <f t="shared" si="0"/>
        <v>0</v>
      </c>
      <c r="W48" s="88" t="s">
        <v>223</v>
      </c>
      <c r="X48" s="88"/>
      <c r="Y48" s="3"/>
      <c r="Z48" s="3"/>
      <c r="AA48" s="3"/>
      <c r="AB48" s="2"/>
      <c r="AC48" s="2"/>
      <c r="AD48" s="2"/>
      <c r="AE48" s="2"/>
      <c r="AF48" s="2"/>
    </row>
    <row r="49" spans="1:32" x14ac:dyDescent="0.3">
      <c r="A49" s="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5"/>
      <c r="Q49" s="4"/>
      <c r="R49" s="4"/>
      <c r="S49" s="4"/>
      <c r="T49" s="4"/>
      <c r="U49" s="4"/>
      <c r="V49" s="57"/>
      <c r="W49" s="88"/>
      <c r="X49" s="88"/>
      <c r="Y49" s="3"/>
      <c r="Z49" s="3"/>
      <c r="AA49" s="3"/>
      <c r="AB49" s="2"/>
      <c r="AC49" s="2"/>
      <c r="AD49" s="2"/>
      <c r="AE49" s="2"/>
      <c r="AF49" s="2"/>
    </row>
    <row r="50" spans="1:32" x14ac:dyDescent="0.3">
      <c r="A50" s="3" t="s">
        <v>27</v>
      </c>
      <c r="B50" s="112" t="s">
        <v>224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7" t="s">
        <v>3</v>
      </c>
      <c r="Q50" s="103"/>
      <c r="R50" s="103"/>
      <c r="S50" s="103"/>
      <c r="T50" s="103"/>
      <c r="U50" s="16"/>
      <c r="V50" s="57">
        <f t="shared" si="0"/>
        <v>0</v>
      </c>
      <c r="W50" s="88" t="s">
        <v>21</v>
      </c>
      <c r="X50" s="88"/>
      <c r="Y50" s="3"/>
      <c r="Z50" s="3"/>
      <c r="AA50" s="3"/>
      <c r="AB50" s="2"/>
      <c r="AC50" s="2"/>
      <c r="AD50" s="2"/>
      <c r="AE50" s="2"/>
      <c r="AF50" s="2"/>
    </row>
    <row r="51" spans="1:32" x14ac:dyDescent="0.3">
      <c r="A51" s="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5"/>
      <c r="Q51" s="4"/>
      <c r="R51" s="4"/>
      <c r="S51" s="4"/>
      <c r="T51" s="4"/>
      <c r="U51" s="4"/>
      <c r="V51" s="57"/>
      <c r="W51" s="88"/>
      <c r="X51" s="88"/>
      <c r="Y51" s="3"/>
      <c r="Z51" s="3"/>
      <c r="AA51" s="3"/>
      <c r="AB51" s="2"/>
      <c r="AC51" s="2"/>
      <c r="AD51" s="2"/>
      <c r="AE51" s="2"/>
      <c r="AF51" s="2"/>
    </row>
    <row r="52" spans="1:32" x14ac:dyDescent="0.3">
      <c r="A52" s="3" t="s">
        <v>28</v>
      </c>
      <c r="B52" s="112" t="s">
        <v>225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7" t="s">
        <v>3</v>
      </c>
      <c r="Q52" s="103"/>
      <c r="R52" s="103"/>
      <c r="S52" s="103"/>
      <c r="T52" s="103"/>
      <c r="U52" s="16"/>
      <c r="V52" s="57">
        <f t="shared" si="0"/>
        <v>0</v>
      </c>
      <c r="W52" s="88" t="s">
        <v>226</v>
      </c>
      <c r="X52" s="88"/>
      <c r="Y52" s="3"/>
      <c r="Z52" s="3"/>
      <c r="AA52" s="3"/>
      <c r="AB52" s="2"/>
      <c r="AC52" s="2"/>
      <c r="AD52" s="2"/>
      <c r="AE52" s="2"/>
      <c r="AF52" s="2"/>
    </row>
    <row r="53" spans="1:32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58"/>
      <c r="W53" s="88"/>
      <c r="X53" s="88"/>
      <c r="Y53" s="3"/>
      <c r="Z53" s="3"/>
      <c r="AA53" s="3"/>
      <c r="AB53" s="2"/>
      <c r="AC53" s="2"/>
      <c r="AD53" s="2"/>
      <c r="AE53" s="2"/>
      <c r="AF53" s="2"/>
    </row>
    <row r="54" spans="1:32" x14ac:dyDescent="0.3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7"/>
      <c r="W54" s="88"/>
      <c r="X54" s="88"/>
      <c r="Y54" s="3"/>
      <c r="Z54" s="3"/>
      <c r="AA54" s="3"/>
      <c r="AB54" s="2"/>
      <c r="AC54" s="2"/>
      <c r="AD54" s="2"/>
      <c r="AE54" s="2"/>
      <c r="AF54" s="2"/>
    </row>
    <row r="55" spans="1:32" x14ac:dyDescent="0.3">
      <c r="A55" s="3"/>
      <c r="B55" s="112" t="s">
        <v>30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57"/>
      <c r="W55" s="88"/>
      <c r="X55" s="88"/>
      <c r="Y55" s="3"/>
      <c r="Z55" s="3"/>
      <c r="AA55" s="3"/>
      <c r="AB55" s="2"/>
      <c r="AC55" s="2"/>
      <c r="AD55" s="2"/>
      <c r="AE55" s="2"/>
      <c r="AF55" s="2"/>
    </row>
    <row r="56" spans="1:32" x14ac:dyDescent="0.3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57"/>
      <c r="W56" s="88"/>
      <c r="X56" s="88"/>
      <c r="Y56" s="3"/>
      <c r="Z56" s="3"/>
      <c r="AA56" s="3"/>
      <c r="AB56" s="2"/>
      <c r="AC56" s="2"/>
      <c r="AD56" s="2"/>
      <c r="AE56" s="2"/>
      <c r="AF56" s="2"/>
    </row>
    <row r="57" spans="1:32" x14ac:dyDescent="0.3">
      <c r="A57" s="3" t="s">
        <v>31</v>
      </c>
      <c r="B57" s="112" t="s">
        <v>227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7" t="s">
        <v>3</v>
      </c>
      <c r="Q57" s="103"/>
      <c r="R57" s="103"/>
      <c r="S57" s="103"/>
      <c r="T57" s="103"/>
      <c r="U57" s="4" t="s">
        <v>38</v>
      </c>
      <c r="V57" s="57">
        <f t="shared" si="0"/>
        <v>0</v>
      </c>
      <c r="W57" s="88" t="s">
        <v>228</v>
      </c>
      <c r="X57" s="88"/>
      <c r="Y57" s="3"/>
      <c r="Z57" s="3"/>
      <c r="AA57" s="3"/>
      <c r="AB57" s="2"/>
      <c r="AC57" s="2"/>
      <c r="AD57" s="2"/>
      <c r="AE57" s="2"/>
      <c r="AF57" s="2"/>
    </row>
    <row r="58" spans="1:32" x14ac:dyDescent="0.3">
      <c r="A58" s="3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5"/>
      <c r="Q58" s="4"/>
      <c r="R58" s="4"/>
      <c r="S58" s="4"/>
      <c r="T58" s="4"/>
      <c r="U58" s="4"/>
      <c r="V58" s="57"/>
      <c r="W58" s="88"/>
      <c r="X58" s="88"/>
      <c r="Y58" s="3"/>
      <c r="Z58" s="3"/>
      <c r="AA58" s="3"/>
      <c r="AB58" s="2"/>
      <c r="AC58" s="2"/>
      <c r="AD58" s="2"/>
      <c r="AE58" s="2"/>
      <c r="AF58" s="2"/>
    </row>
    <row r="59" spans="1:32" x14ac:dyDescent="0.3">
      <c r="A59" s="3" t="s">
        <v>32</v>
      </c>
      <c r="B59" s="112" t="s">
        <v>229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7" t="s">
        <v>3</v>
      </c>
      <c r="Q59" s="103"/>
      <c r="R59" s="103"/>
      <c r="S59" s="103"/>
      <c r="T59" s="103"/>
      <c r="U59" s="4" t="s">
        <v>38</v>
      </c>
      <c r="V59" s="57">
        <f t="shared" si="0"/>
        <v>0</v>
      </c>
      <c r="W59" s="88" t="s">
        <v>230</v>
      </c>
      <c r="X59" s="88"/>
      <c r="Y59" s="3"/>
      <c r="Z59" s="3"/>
      <c r="AA59" s="3"/>
      <c r="AB59" s="2"/>
      <c r="AC59" s="2"/>
      <c r="AD59" s="2"/>
      <c r="AE59" s="2"/>
      <c r="AF59" s="2"/>
    </row>
    <row r="60" spans="1:32" x14ac:dyDescent="0.3">
      <c r="A60" s="3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5"/>
      <c r="Q60" s="4"/>
      <c r="R60" s="4"/>
      <c r="S60" s="4"/>
      <c r="T60" s="4"/>
      <c r="U60" s="4"/>
      <c r="V60" s="57"/>
      <c r="W60" s="88"/>
      <c r="X60" s="88"/>
      <c r="Y60" s="3"/>
      <c r="Z60" s="3"/>
      <c r="AA60" s="3"/>
      <c r="AB60" s="2"/>
      <c r="AC60" s="2"/>
      <c r="AD60" s="2"/>
      <c r="AE60" s="2"/>
      <c r="AF60" s="2"/>
    </row>
    <row r="61" spans="1:32" x14ac:dyDescent="0.3">
      <c r="A61" s="3" t="s">
        <v>33</v>
      </c>
      <c r="B61" s="112" t="s">
        <v>231</v>
      </c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7" t="s">
        <v>3</v>
      </c>
      <c r="Q61" s="103"/>
      <c r="R61" s="103"/>
      <c r="S61" s="103"/>
      <c r="T61" s="103"/>
      <c r="U61" s="4" t="s">
        <v>38</v>
      </c>
      <c r="V61" s="57">
        <f t="shared" si="0"/>
        <v>0</v>
      </c>
      <c r="W61" s="88" t="s">
        <v>421</v>
      </c>
      <c r="X61" s="88"/>
      <c r="Y61" s="3"/>
      <c r="Z61" s="3"/>
      <c r="AA61" s="3"/>
      <c r="AB61" s="2"/>
      <c r="AC61" s="2"/>
      <c r="AD61" s="2"/>
      <c r="AE61" s="2"/>
      <c r="AF61" s="2"/>
    </row>
    <row r="62" spans="1:32" x14ac:dyDescent="0.3">
      <c r="A62" s="3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5"/>
      <c r="Q62" s="4"/>
      <c r="R62" s="4"/>
      <c r="S62" s="4"/>
      <c r="T62" s="4"/>
      <c r="U62" s="4"/>
      <c r="V62" s="57"/>
      <c r="W62" s="88"/>
      <c r="X62" s="88"/>
      <c r="Y62" s="3"/>
      <c r="Z62" s="3"/>
      <c r="AA62" s="3"/>
      <c r="AB62" s="2"/>
      <c r="AC62" s="2"/>
      <c r="AD62" s="2"/>
      <c r="AE62" s="2"/>
      <c r="AF62" s="2"/>
    </row>
    <row r="63" spans="1:32" x14ac:dyDescent="0.3">
      <c r="A63" s="3" t="s">
        <v>34</v>
      </c>
      <c r="B63" s="112" t="s">
        <v>232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7" t="s">
        <v>3</v>
      </c>
      <c r="Q63" s="103"/>
      <c r="R63" s="103"/>
      <c r="S63" s="103"/>
      <c r="T63" s="103"/>
      <c r="U63" s="4" t="s">
        <v>38</v>
      </c>
      <c r="V63" s="57">
        <f t="shared" si="0"/>
        <v>0</v>
      </c>
      <c r="W63" s="88" t="s">
        <v>233</v>
      </c>
      <c r="X63" s="88"/>
      <c r="Y63" s="3"/>
      <c r="Z63" s="3"/>
      <c r="AA63" s="3"/>
      <c r="AB63" s="2"/>
      <c r="AC63" s="2"/>
      <c r="AD63" s="2"/>
      <c r="AE63" s="2"/>
      <c r="AF63" s="2"/>
    </row>
    <row r="64" spans="1:32" x14ac:dyDescent="0.3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5"/>
      <c r="Q64" s="4"/>
      <c r="R64" s="4"/>
      <c r="S64" s="4"/>
      <c r="T64" s="4"/>
      <c r="U64" s="4"/>
      <c r="V64" s="57"/>
      <c r="W64" s="88"/>
      <c r="X64" s="88"/>
      <c r="Y64" s="3"/>
      <c r="Z64" s="3"/>
      <c r="AA64" s="3"/>
      <c r="AB64" s="2"/>
      <c r="AC64" s="2"/>
      <c r="AD64" s="2"/>
      <c r="AE64" s="2"/>
      <c r="AF64" s="2"/>
    </row>
    <row r="65" spans="1:32" x14ac:dyDescent="0.3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5"/>
      <c r="Q65" s="4"/>
      <c r="R65" s="4"/>
      <c r="S65" s="4"/>
      <c r="T65" s="4"/>
      <c r="U65" s="4"/>
      <c r="V65" s="57"/>
      <c r="W65" s="88"/>
      <c r="X65" s="88"/>
      <c r="Y65" s="3"/>
      <c r="Z65" s="3"/>
      <c r="AA65" s="3"/>
      <c r="AB65" s="2"/>
      <c r="AC65" s="2"/>
      <c r="AD65" s="2"/>
      <c r="AE65" s="2"/>
      <c r="AF65" s="2"/>
    </row>
    <row r="66" spans="1:32" x14ac:dyDescent="0.3">
      <c r="A66" s="3" t="s">
        <v>35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7" t="s">
        <v>3</v>
      </c>
      <c r="Q66" s="103"/>
      <c r="R66" s="103"/>
      <c r="S66" s="103"/>
      <c r="T66" s="103"/>
      <c r="U66" s="4" t="s">
        <v>38</v>
      </c>
      <c r="V66" s="57">
        <f t="shared" si="0"/>
        <v>0</v>
      </c>
      <c r="W66" s="88" t="s">
        <v>234</v>
      </c>
      <c r="X66" s="88"/>
      <c r="Y66" s="3"/>
      <c r="Z66" s="3"/>
      <c r="AA66" s="3"/>
      <c r="AB66" s="2"/>
      <c r="AC66" s="2"/>
      <c r="AD66" s="2"/>
      <c r="AE66" s="2"/>
      <c r="AF66" s="2"/>
    </row>
    <row r="67" spans="1:32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58"/>
      <c r="W67" s="88"/>
      <c r="X67" s="88"/>
      <c r="Y67" s="3"/>
      <c r="Z67" s="3"/>
      <c r="AA67" s="3"/>
      <c r="AB67" s="2"/>
      <c r="AC67" s="2"/>
      <c r="AD67" s="2"/>
      <c r="AE67" s="2"/>
      <c r="AF67" s="2"/>
    </row>
    <row r="68" spans="1:32" x14ac:dyDescent="0.3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57"/>
      <c r="W68" s="88"/>
      <c r="X68" s="88"/>
      <c r="Y68" s="3"/>
      <c r="Z68" s="3"/>
      <c r="AA68" s="3"/>
      <c r="AB68" s="2"/>
      <c r="AC68" s="2"/>
      <c r="AD68" s="2"/>
      <c r="AE68" s="2"/>
      <c r="AF68" s="2"/>
    </row>
    <row r="69" spans="1:32" x14ac:dyDescent="0.3">
      <c r="A69" s="3"/>
      <c r="B69" s="112" t="s">
        <v>37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57"/>
      <c r="W69" s="88"/>
      <c r="X69" s="88"/>
      <c r="Y69" s="3"/>
      <c r="Z69" s="3"/>
      <c r="AA69" s="3"/>
      <c r="AB69" s="2"/>
      <c r="AC69" s="2"/>
      <c r="AD69" s="2"/>
      <c r="AE69" s="2"/>
      <c r="AF69" s="2"/>
    </row>
    <row r="70" spans="1:32" x14ac:dyDescent="0.3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7"/>
      <c r="W70" s="88"/>
      <c r="X70" s="88"/>
      <c r="Y70" s="3"/>
      <c r="Z70" s="3"/>
      <c r="AA70" s="3"/>
      <c r="AB70" s="2"/>
      <c r="AC70" s="2"/>
      <c r="AD70" s="2"/>
      <c r="AE70" s="2"/>
      <c r="AF70" s="2"/>
    </row>
    <row r="71" spans="1:32" x14ac:dyDescent="0.3">
      <c r="A71" s="3" t="s">
        <v>36</v>
      </c>
      <c r="B71" s="112" t="s">
        <v>235</v>
      </c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7" t="s">
        <v>3</v>
      </c>
      <c r="Q71" s="103"/>
      <c r="R71" s="103"/>
      <c r="S71" s="103"/>
      <c r="T71" s="103"/>
      <c r="U71" s="4"/>
      <c r="V71" s="57">
        <f t="shared" si="0"/>
        <v>0</v>
      </c>
      <c r="W71" s="88" t="s">
        <v>236</v>
      </c>
      <c r="X71" s="88"/>
      <c r="Y71" s="3"/>
      <c r="Z71" s="3"/>
      <c r="AA71" s="3"/>
      <c r="AB71" s="2"/>
      <c r="AC71" s="2"/>
      <c r="AD71" s="2"/>
      <c r="AE71" s="2"/>
      <c r="AF71" s="2"/>
    </row>
    <row r="72" spans="1:32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58"/>
      <c r="W72" s="88"/>
      <c r="X72" s="88"/>
      <c r="Y72" s="3"/>
      <c r="Z72" s="3"/>
      <c r="AA72" s="3"/>
      <c r="AB72" s="2"/>
      <c r="AC72" s="2"/>
      <c r="AD72" s="2"/>
      <c r="AE72" s="2"/>
      <c r="AF72" s="2"/>
    </row>
    <row r="73" spans="1:32" x14ac:dyDescent="0.3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57"/>
      <c r="W73" s="88"/>
      <c r="X73" s="88"/>
      <c r="Y73" s="3"/>
      <c r="Z73" s="3"/>
      <c r="AA73" s="3"/>
      <c r="AB73" s="2"/>
      <c r="AC73" s="2"/>
      <c r="AD73" s="2"/>
      <c r="AE73" s="2"/>
      <c r="AF73" s="2"/>
    </row>
    <row r="74" spans="1:32" x14ac:dyDescent="0.3">
      <c r="A74" s="3"/>
      <c r="B74" s="112" t="s">
        <v>30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57"/>
      <c r="W74" s="88"/>
      <c r="X74" s="88"/>
      <c r="Y74" s="3"/>
      <c r="Z74" s="3"/>
      <c r="AA74" s="3"/>
      <c r="AB74" s="2"/>
      <c r="AC74" s="2"/>
      <c r="AD74" s="2"/>
      <c r="AE74" s="2"/>
      <c r="AF74" s="2"/>
    </row>
    <row r="75" spans="1:32" x14ac:dyDescent="0.3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7"/>
      <c r="W75" s="88"/>
      <c r="X75" s="88"/>
      <c r="Y75" s="3"/>
      <c r="Z75" s="3"/>
      <c r="AA75" s="3"/>
      <c r="AB75" s="2"/>
      <c r="AC75" s="2"/>
      <c r="AD75" s="2"/>
      <c r="AE75" s="2"/>
      <c r="AF75" s="2"/>
    </row>
    <row r="76" spans="1:32" x14ac:dyDescent="0.3">
      <c r="A76" s="3" t="s">
        <v>39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7" t="s">
        <v>3</v>
      </c>
      <c r="Q76" s="103"/>
      <c r="R76" s="103"/>
      <c r="S76" s="103"/>
      <c r="T76" s="103"/>
      <c r="U76" s="4"/>
      <c r="V76" s="57">
        <f t="shared" ref="V76:V132" si="1">COUNTIF(Q76,W76)</f>
        <v>0</v>
      </c>
      <c r="W76" s="88" t="s">
        <v>86</v>
      </c>
      <c r="X76" s="88"/>
      <c r="Y76" s="3"/>
      <c r="Z76" s="3"/>
      <c r="AA76" s="3"/>
      <c r="AB76" s="2"/>
      <c r="AC76" s="2"/>
      <c r="AD76" s="2"/>
      <c r="AE76" s="2"/>
      <c r="AF76" s="2"/>
    </row>
    <row r="77" spans="1:32" x14ac:dyDescent="0.3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5"/>
      <c r="Q77" s="4"/>
      <c r="R77" s="4"/>
      <c r="S77" s="4"/>
      <c r="T77" s="4"/>
      <c r="U77" s="4"/>
      <c r="V77" s="57"/>
      <c r="W77" s="88"/>
      <c r="X77" s="88"/>
      <c r="Y77" s="3"/>
      <c r="Z77" s="3"/>
      <c r="AA77" s="3"/>
      <c r="AB77" s="2"/>
      <c r="AC77" s="2"/>
      <c r="AD77" s="2"/>
      <c r="AE77" s="2"/>
      <c r="AF77" s="2"/>
    </row>
    <row r="78" spans="1:32" x14ac:dyDescent="0.3">
      <c r="A78" s="3" t="s">
        <v>40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7" t="s">
        <v>3</v>
      </c>
      <c r="Q78" s="103"/>
      <c r="R78" s="103"/>
      <c r="S78" s="103"/>
      <c r="T78" s="103"/>
      <c r="U78" s="4"/>
      <c r="V78" s="57">
        <f t="shared" si="1"/>
        <v>0</v>
      </c>
      <c r="W78" s="88" t="s">
        <v>237</v>
      </c>
      <c r="X78" s="88"/>
      <c r="Y78" s="3"/>
      <c r="Z78" s="3"/>
      <c r="AA78" s="3"/>
      <c r="AB78" s="2"/>
      <c r="AC78" s="2"/>
      <c r="AD78" s="2"/>
      <c r="AE78" s="2"/>
      <c r="AF78" s="2"/>
    </row>
    <row r="79" spans="1:32" ht="16.8" customHeight="1" x14ac:dyDescent="0.3">
      <c r="A79" s="3"/>
      <c r="B79" s="112" t="s">
        <v>238</v>
      </c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4"/>
      <c r="Q79" s="4"/>
      <c r="R79" s="4"/>
      <c r="S79" s="4"/>
      <c r="T79" s="4"/>
      <c r="U79" s="4"/>
      <c r="V79" s="57"/>
      <c r="W79" s="88"/>
      <c r="X79" s="88"/>
      <c r="Y79" s="3"/>
      <c r="Z79" s="3"/>
      <c r="AA79" s="3"/>
      <c r="AB79" s="2"/>
      <c r="AC79" s="2"/>
      <c r="AD79" s="2"/>
      <c r="AE79" s="2"/>
      <c r="AF79" s="2"/>
    </row>
    <row r="80" spans="1:32" x14ac:dyDescent="0.3">
      <c r="A80" s="3" t="s">
        <v>41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7" t="s">
        <v>3</v>
      </c>
      <c r="Q80" s="103"/>
      <c r="R80" s="103"/>
      <c r="S80" s="103"/>
      <c r="T80" s="103"/>
      <c r="U80" s="4"/>
      <c r="V80" s="57">
        <f t="shared" si="1"/>
        <v>0</v>
      </c>
      <c r="W80" s="88" t="s">
        <v>239</v>
      </c>
      <c r="X80" s="88"/>
      <c r="Y80" s="3"/>
      <c r="Z80" s="3"/>
      <c r="AA80" s="3"/>
      <c r="AB80" s="2"/>
      <c r="AC80" s="2"/>
      <c r="AD80" s="2"/>
      <c r="AE80" s="2"/>
      <c r="AF80" s="2"/>
    </row>
    <row r="81" spans="1:32" x14ac:dyDescent="0.3">
      <c r="A81" s="3"/>
      <c r="B81" s="112" t="s">
        <v>240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5"/>
      <c r="Q81" s="4"/>
      <c r="R81" s="4"/>
      <c r="S81" s="4"/>
      <c r="T81" s="4"/>
      <c r="U81" s="4"/>
      <c r="V81" s="57"/>
      <c r="W81" s="88"/>
      <c r="X81" s="88"/>
      <c r="Y81" s="3"/>
      <c r="Z81" s="3"/>
      <c r="AA81" s="3"/>
      <c r="AB81" s="2"/>
      <c r="AC81" s="2"/>
      <c r="AD81" s="2"/>
      <c r="AE81" s="2"/>
      <c r="AF81" s="2"/>
    </row>
    <row r="82" spans="1:32" x14ac:dyDescent="0.3">
      <c r="A82" s="3" t="s">
        <v>42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7" t="s">
        <v>3</v>
      </c>
      <c r="Q82" s="103"/>
      <c r="R82" s="103"/>
      <c r="S82" s="103"/>
      <c r="T82" s="103"/>
      <c r="U82" s="4"/>
      <c r="V82" s="57">
        <f t="shared" si="1"/>
        <v>0</v>
      </c>
      <c r="W82" s="88" t="s">
        <v>241</v>
      </c>
      <c r="X82" s="88"/>
      <c r="Y82" s="3"/>
      <c r="Z82" s="3"/>
      <c r="AA82" s="3"/>
      <c r="AB82" s="2"/>
      <c r="AC82" s="2"/>
      <c r="AD82" s="2"/>
      <c r="AE82" s="2"/>
      <c r="AF82" s="2"/>
    </row>
    <row r="83" spans="1:32" x14ac:dyDescent="0.3">
      <c r="A83" s="3"/>
      <c r="B83" s="112" t="s">
        <v>242</v>
      </c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5"/>
      <c r="Q83" s="4"/>
      <c r="R83" s="4"/>
      <c r="S83" s="4"/>
      <c r="T83" s="4"/>
      <c r="U83" s="4"/>
      <c r="V83" s="57"/>
      <c r="W83" s="88"/>
      <c r="X83" s="88"/>
      <c r="Y83" s="3"/>
      <c r="Z83" s="3"/>
      <c r="AA83" s="3"/>
      <c r="AB83" s="2"/>
      <c r="AC83" s="2"/>
      <c r="AD83" s="2"/>
      <c r="AE83" s="2"/>
      <c r="AF83" s="2"/>
    </row>
    <row r="84" spans="1:32" x14ac:dyDescent="0.3">
      <c r="A84" s="3" t="s">
        <v>43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7" t="s">
        <v>3</v>
      </c>
      <c r="Q84" s="103"/>
      <c r="R84" s="103"/>
      <c r="S84" s="103"/>
      <c r="T84" s="103"/>
      <c r="U84" s="4"/>
      <c r="V84" s="57">
        <f t="shared" si="1"/>
        <v>0</v>
      </c>
      <c r="W84" s="88" t="s">
        <v>243</v>
      </c>
      <c r="X84" s="88"/>
      <c r="Y84" s="3"/>
      <c r="Z84" s="3"/>
      <c r="AA84" s="3"/>
      <c r="AB84" s="2"/>
      <c r="AC84" s="2"/>
      <c r="AD84" s="2"/>
      <c r="AE84" s="2"/>
      <c r="AF84" s="2"/>
    </row>
    <row r="85" spans="1:32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58"/>
      <c r="W85" s="88"/>
      <c r="X85" s="88"/>
      <c r="Y85" s="3"/>
      <c r="Z85" s="3"/>
      <c r="AA85" s="3"/>
      <c r="AB85" s="2"/>
      <c r="AC85" s="2"/>
      <c r="AD85" s="2"/>
      <c r="AE85" s="2"/>
      <c r="AF85" s="2"/>
    </row>
    <row r="86" spans="1:32" x14ac:dyDescent="0.3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7"/>
      <c r="W86" s="88"/>
      <c r="X86" s="88"/>
      <c r="Y86" s="3"/>
      <c r="Z86" s="3"/>
      <c r="AA86" s="3"/>
      <c r="AB86" s="2"/>
      <c r="AC86" s="2"/>
      <c r="AD86" s="2"/>
      <c r="AE86" s="2"/>
      <c r="AF86" s="2"/>
    </row>
    <row r="87" spans="1:32" x14ac:dyDescent="0.3">
      <c r="A87" s="3" t="s">
        <v>45</v>
      </c>
      <c r="B87" s="112" t="s">
        <v>245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7" t="s">
        <v>3</v>
      </c>
      <c r="Q87" s="103"/>
      <c r="R87" s="103"/>
      <c r="S87" s="103"/>
      <c r="T87" s="103"/>
      <c r="U87" s="4" t="s">
        <v>50</v>
      </c>
      <c r="V87" s="57">
        <f t="shared" si="1"/>
        <v>0</v>
      </c>
      <c r="W87" s="88" t="s">
        <v>244</v>
      </c>
      <c r="X87" s="88"/>
      <c r="Y87" s="3"/>
      <c r="Z87" s="3"/>
      <c r="AA87" s="3"/>
      <c r="AB87" s="2"/>
      <c r="AC87" s="2"/>
      <c r="AD87" s="2"/>
      <c r="AE87" s="2"/>
      <c r="AF87" s="2"/>
    </row>
    <row r="88" spans="1:32" x14ac:dyDescent="0.3">
      <c r="A88" s="3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5"/>
      <c r="Q88" s="4"/>
      <c r="R88" s="4"/>
      <c r="S88" s="4"/>
      <c r="T88" s="4"/>
      <c r="U88" s="4"/>
      <c r="V88" s="57"/>
      <c r="W88" s="88"/>
      <c r="X88" s="88"/>
      <c r="Y88" s="3"/>
      <c r="Z88" s="3"/>
      <c r="AA88" s="3"/>
      <c r="AB88" s="2"/>
      <c r="AC88" s="2"/>
      <c r="AD88" s="2"/>
      <c r="AE88" s="2"/>
      <c r="AF88" s="2"/>
    </row>
    <row r="89" spans="1:32" x14ac:dyDescent="0.3">
      <c r="A89" s="3" t="s">
        <v>46</v>
      </c>
      <c r="B89" s="112" t="s">
        <v>246</v>
      </c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7" t="s">
        <v>3</v>
      </c>
      <c r="Q89" s="103"/>
      <c r="R89" s="103"/>
      <c r="S89" s="103"/>
      <c r="T89" s="103"/>
      <c r="U89" s="4" t="s">
        <v>50</v>
      </c>
      <c r="V89" s="57">
        <f t="shared" si="1"/>
        <v>0</v>
      </c>
      <c r="W89" s="88" t="s">
        <v>247</v>
      </c>
      <c r="X89" s="88"/>
      <c r="Y89" s="3"/>
      <c r="Z89" s="3"/>
      <c r="AA89" s="3"/>
      <c r="AB89" s="2"/>
      <c r="AC89" s="2"/>
      <c r="AD89" s="2"/>
      <c r="AE89" s="2"/>
      <c r="AF89" s="2"/>
    </row>
    <row r="90" spans="1:32" x14ac:dyDescent="0.3">
      <c r="A90" s="3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5"/>
      <c r="Q90" s="4"/>
      <c r="R90" s="4"/>
      <c r="S90" s="4"/>
      <c r="T90" s="4"/>
      <c r="U90" s="4"/>
      <c r="V90" s="57"/>
      <c r="W90" s="88"/>
      <c r="X90" s="88"/>
      <c r="Y90" s="3"/>
      <c r="Z90" s="3"/>
      <c r="AA90" s="3"/>
      <c r="AB90" s="2"/>
      <c r="AC90" s="2"/>
      <c r="AD90" s="2"/>
      <c r="AE90" s="2"/>
      <c r="AF90" s="2"/>
    </row>
    <row r="91" spans="1:32" x14ac:dyDescent="0.3">
      <c r="A91" s="3" t="s">
        <v>47</v>
      </c>
      <c r="B91" s="112" t="s">
        <v>248</v>
      </c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7" t="s">
        <v>3</v>
      </c>
      <c r="Q91" s="103"/>
      <c r="R91" s="103"/>
      <c r="S91" s="103"/>
      <c r="T91" s="103"/>
      <c r="U91" s="4" t="s">
        <v>51</v>
      </c>
      <c r="V91" s="57">
        <f t="shared" si="1"/>
        <v>0</v>
      </c>
      <c r="W91" s="88" t="s">
        <v>249</v>
      </c>
      <c r="X91" s="88"/>
      <c r="Y91" s="3"/>
      <c r="Z91" s="3"/>
      <c r="AA91" s="3"/>
      <c r="AB91" s="2"/>
      <c r="AC91" s="2"/>
      <c r="AD91" s="2"/>
      <c r="AE91" s="2"/>
      <c r="AF91" s="2"/>
    </row>
    <row r="92" spans="1:32" x14ac:dyDescent="0.3">
      <c r="A92" s="3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5"/>
      <c r="Q92" s="4"/>
      <c r="R92" s="4"/>
      <c r="S92" s="4"/>
      <c r="T92" s="4"/>
      <c r="U92" s="4"/>
      <c r="V92" s="57"/>
      <c r="W92" s="88"/>
      <c r="X92" s="88"/>
      <c r="Y92" s="3"/>
      <c r="Z92" s="3"/>
      <c r="AA92" s="3"/>
      <c r="AB92" s="2"/>
      <c r="AC92" s="2"/>
      <c r="AD92" s="2"/>
      <c r="AE92" s="2"/>
      <c r="AF92" s="2"/>
    </row>
    <row r="93" spans="1:32" x14ac:dyDescent="0.3">
      <c r="A93" s="3" t="s">
        <v>48</v>
      </c>
      <c r="B93" s="112" t="s">
        <v>250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7" t="s">
        <v>3</v>
      </c>
      <c r="Q93" s="103"/>
      <c r="R93" s="103"/>
      <c r="S93" s="103"/>
      <c r="T93" s="103"/>
      <c r="U93" s="4" t="s">
        <v>52</v>
      </c>
      <c r="V93" s="57">
        <f t="shared" si="1"/>
        <v>0</v>
      </c>
      <c r="W93" s="88" t="s">
        <v>251</v>
      </c>
      <c r="X93" s="88"/>
      <c r="Y93" s="3"/>
      <c r="Z93" s="3"/>
      <c r="AA93" s="3"/>
      <c r="AB93" s="2"/>
      <c r="AC93" s="2"/>
      <c r="AD93" s="2"/>
      <c r="AE93" s="2"/>
      <c r="AF93" s="2"/>
    </row>
    <row r="94" spans="1:32" x14ac:dyDescent="0.3">
      <c r="A94" s="3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5"/>
      <c r="Q94" s="4"/>
      <c r="R94" s="4"/>
      <c r="S94" s="4"/>
      <c r="T94" s="4"/>
      <c r="U94" s="4"/>
      <c r="V94" s="57"/>
      <c r="W94" s="88"/>
      <c r="X94" s="88"/>
      <c r="Y94" s="3"/>
      <c r="Z94" s="3"/>
      <c r="AA94" s="3"/>
      <c r="AB94" s="2"/>
      <c r="AC94" s="2"/>
      <c r="AD94" s="2"/>
      <c r="AE94" s="2"/>
      <c r="AF94" s="2"/>
    </row>
    <row r="95" spans="1:32" x14ac:dyDescent="0.3">
      <c r="A95" s="3" t="s">
        <v>49</v>
      </c>
      <c r="B95" s="112" t="s">
        <v>252</v>
      </c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7" t="s">
        <v>3</v>
      </c>
      <c r="Q95" s="103"/>
      <c r="R95" s="103"/>
      <c r="S95" s="103"/>
      <c r="T95" s="103"/>
      <c r="U95" s="4" t="s">
        <v>51</v>
      </c>
      <c r="V95" s="57">
        <f t="shared" si="1"/>
        <v>0</v>
      </c>
      <c r="W95" s="88" t="s">
        <v>253</v>
      </c>
      <c r="X95" s="88"/>
      <c r="Y95" s="3"/>
      <c r="Z95" s="3"/>
      <c r="AA95" s="3"/>
      <c r="AB95" s="2"/>
      <c r="AC95" s="2"/>
      <c r="AD95" s="2"/>
      <c r="AE95" s="2"/>
      <c r="AF95" s="2"/>
    </row>
    <row r="96" spans="1:32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58"/>
      <c r="W96" s="88"/>
      <c r="X96" s="88"/>
      <c r="Y96" s="3"/>
      <c r="Z96" s="3"/>
      <c r="AA96" s="3"/>
      <c r="AB96" s="2"/>
      <c r="AC96" s="2"/>
      <c r="AD96" s="2"/>
      <c r="AE96" s="2"/>
      <c r="AF96" s="2"/>
    </row>
    <row r="97" spans="1:32" x14ac:dyDescent="0.3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7"/>
      <c r="W97" s="88"/>
      <c r="X97" s="88"/>
      <c r="Y97" s="3"/>
      <c r="Z97" s="3"/>
      <c r="AA97" s="3"/>
      <c r="AB97" s="2"/>
      <c r="AC97" s="2"/>
      <c r="AD97" s="2"/>
      <c r="AE97" s="2"/>
      <c r="AF97" s="2"/>
    </row>
    <row r="98" spans="1:32" x14ac:dyDescent="0.3">
      <c r="A98" s="3" t="s">
        <v>53</v>
      </c>
      <c r="B98" s="112" t="s">
        <v>254</v>
      </c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7" t="s">
        <v>3</v>
      </c>
      <c r="Q98" s="103"/>
      <c r="R98" s="103"/>
      <c r="S98" s="103"/>
      <c r="T98" s="103"/>
      <c r="U98" s="4"/>
      <c r="V98" s="57">
        <f t="shared" si="1"/>
        <v>0</v>
      </c>
      <c r="W98" s="88" t="s">
        <v>255</v>
      </c>
      <c r="X98" s="88"/>
      <c r="Y98" s="3"/>
      <c r="Z98" s="3"/>
      <c r="AA98" s="3"/>
      <c r="AB98" s="2"/>
      <c r="AC98" s="2"/>
      <c r="AD98" s="2"/>
      <c r="AE98" s="2"/>
      <c r="AF98" s="2"/>
    </row>
    <row r="99" spans="1:32" x14ac:dyDescent="0.3">
      <c r="A99" s="3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5"/>
      <c r="Q99" s="4"/>
      <c r="R99" s="4"/>
      <c r="S99" s="4"/>
      <c r="T99" s="4"/>
      <c r="U99" s="4"/>
      <c r="V99" s="57"/>
      <c r="W99" s="88"/>
      <c r="X99" s="88"/>
      <c r="Y99" s="3"/>
      <c r="Z99" s="3"/>
      <c r="AA99" s="3"/>
      <c r="AB99" s="2"/>
      <c r="AC99" s="2"/>
      <c r="AD99" s="2"/>
      <c r="AE99" s="2"/>
      <c r="AF99" s="2"/>
    </row>
    <row r="100" spans="1:32" x14ac:dyDescent="0.3">
      <c r="A100" s="3" t="s">
        <v>54</v>
      </c>
      <c r="B100" s="112" t="s">
        <v>256</v>
      </c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7" t="s">
        <v>3</v>
      </c>
      <c r="Q100" s="103"/>
      <c r="R100" s="103"/>
      <c r="S100" s="103"/>
      <c r="T100" s="103"/>
      <c r="U100" s="4"/>
      <c r="V100" s="57">
        <f t="shared" si="1"/>
        <v>0</v>
      </c>
      <c r="W100" s="88" t="s">
        <v>257</v>
      </c>
      <c r="X100" s="88"/>
      <c r="Y100" s="3"/>
      <c r="Z100" s="3"/>
      <c r="AA100" s="3"/>
      <c r="AB100" s="2"/>
      <c r="AC100" s="2"/>
      <c r="AD100" s="2"/>
      <c r="AE100" s="2"/>
      <c r="AF100" s="2"/>
    </row>
    <row r="101" spans="1:32" x14ac:dyDescent="0.3">
      <c r="A101" s="3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5"/>
      <c r="Q101" s="4"/>
      <c r="R101" s="4"/>
      <c r="S101" s="4"/>
      <c r="T101" s="4"/>
      <c r="U101" s="4"/>
      <c r="V101" s="57"/>
      <c r="W101" s="88"/>
      <c r="X101" s="88"/>
      <c r="Y101" s="3"/>
      <c r="Z101" s="3"/>
      <c r="AA101" s="3"/>
      <c r="AB101" s="2"/>
      <c r="AC101" s="2"/>
      <c r="AD101" s="2"/>
      <c r="AE101" s="2"/>
      <c r="AF101" s="2"/>
    </row>
    <row r="102" spans="1:32" x14ac:dyDescent="0.3">
      <c r="A102" s="3" t="s">
        <v>55</v>
      </c>
      <c r="B102" s="112" t="s">
        <v>258</v>
      </c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7" t="s">
        <v>3</v>
      </c>
      <c r="Q102" s="103"/>
      <c r="R102" s="103"/>
      <c r="S102" s="103"/>
      <c r="T102" s="103"/>
      <c r="U102" s="4"/>
      <c r="V102" s="57">
        <f t="shared" si="1"/>
        <v>0</v>
      </c>
      <c r="W102" s="88" t="s">
        <v>259</v>
      </c>
      <c r="X102" s="88"/>
      <c r="Y102" s="3"/>
      <c r="Z102" s="3"/>
      <c r="AA102" s="3"/>
      <c r="AB102" s="2"/>
      <c r="AC102" s="2"/>
      <c r="AD102" s="2"/>
      <c r="AE102" s="2"/>
      <c r="AF102" s="2"/>
    </row>
    <row r="103" spans="1:32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58"/>
      <c r="W103" s="88"/>
      <c r="X103" s="88"/>
      <c r="Y103" s="3"/>
      <c r="Z103" s="3"/>
      <c r="AA103" s="3"/>
      <c r="AB103" s="2"/>
      <c r="AC103" s="2"/>
      <c r="AD103" s="2"/>
      <c r="AE103" s="2"/>
      <c r="AF103" s="2"/>
    </row>
    <row r="104" spans="1:32" x14ac:dyDescent="0.3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57"/>
      <c r="W104" s="88"/>
      <c r="X104" s="88"/>
      <c r="Y104" s="3"/>
      <c r="Z104" s="3"/>
      <c r="AA104" s="3"/>
      <c r="AB104" s="2"/>
      <c r="AC104" s="2"/>
      <c r="AD104" s="2"/>
      <c r="AE104" s="2"/>
      <c r="AF104" s="2"/>
    </row>
    <row r="105" spans="1:32" x14ac:dyDescent="0.3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57"/>
      <c r="W105" s="88"/>
      <c r="X105" s="88"/>
      <c r="Y105" s="3"/>
      <c r="Z105" s="3"/>
      <c r="AA105" s="3"/>
      <c r="AB105" s="2"/>
      <c r="AC105" s="2"/>
      <c r="AD105" s="2"/>
      <c r="AE105" s="2"/>
      <c r="AF105" s="2"/>
    </row>
    <row r="106" spans="1:32" x14ac:dyDescent="0.3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57"/>
      <c r="W106" s="88"/>
      <c r="X106" s="88"/>
      <c r="Y106" s="3"/>
      <c r="Z106" s="3"/>
      <c r="AA106" s="3"/>
      <c r="AB106" s="2"/>
      <c r="AC106" s="2"/>
      <c r="AD106" s="2"/>
      <c r="AE106" s="2"/>
      <c r="AF106" s="2"/>
    </row>
    <row r="107" spans="1:32" x14ac:dyDescent="0.3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57"/>
      <c r="W107" s="88"/>
      <c r="X107" s="88"/>
      <c r="Y107" s="3"/>
      <c r="Z107" s="3"/>
      <c r="AA107" s="3"/>
      <c r="AB107" s="2"/>
      <c r="AC107" s="2"/>
      <c r="AD107" s="2"/>
      <c r="AE107" s="2"/>
      <c r="AF107" s="2"/>
    </row>
    <row r="108" spans="1:32" x14ac:dyDescent="0.3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57"/>
      <c r="W108" s="88"/>
      <c r="X108" s="88"/>
      <c r="Y108" s="3"/>
      <c r="Z108" s="3"/>
      <c r="AA108" s="3"/>
      <c r="AB108" s="2"/>
      <c r="AC108" s="2"/>
      <c r="AD108" s="2"/>
      <c r="AE108" s="2"/>
      <c r="AF108" s="2"/>
    </row>
    <row r="109" spans="1:32" x14ac:dyDescent="0.3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57"/>
      <c r="W109" s="88"/>
      <c r="X109" s="88"/>
      <c r="Y109" s="3"/>
      <c r="Z109" s="3"/>
      <c r="AA109" s="3"/>
      <c r="AB109" s="2"/>
      <c r="AC109" s="2"/>
      <c r="AD109" s="2"/>
      <c r="AE109" s="2"/>
      <c r="AF109" s="2"/>
    </row>
    <row r="110" spans="1:32" x14ac:dyDescent="0.3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57"/>
      <c r="W110" s="88"/>
      <c r="X110" s="88"/>
      <c r="Y110" s="3"/>
      <c r="Z110" s="3"/>
      <c r="AA110" s="3"/>
      <c r="AB110" s="2"/>
      <c r="AC110" s="2"/>
      <c r="AD110" s="2"/>
      <c r="AE110" s="2"/>
      <c r="AF110" s="2"/>
    </row>
    <row r="111" spans="1:32" x14ac:dyDescent="0.3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57"/>
      <c r="W111" s="88"/>
      <c r="X111" s="88"/>
      <c r="Y111" s="3"/>
      <c r="Z111" s="3"/>
      <c r="AA111" s="3"/>
      <c r="AB111" s="2"/>
      <c r="AC111" s="2"/>
      <c r="AD111" s="2"/>
      <c r="AE111" s="2"/>
      <c r="AF111" s="2"/>
    </row>
    <row r="112" spans="1:32" x14ac:dyDescent="0.3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57"/>
      <c r="W112" s="88"/>
      <c r="X112" s="88"/>
      <c r="Y112" s="3"/>
      <c r="Z112" s="3"/>
      <c r="AA112" s="3"/>
      <c r="AB112" s="2"/>
      <c r="AC112" s="2"/>
      <c r="AD112" s="2"/>
      <c r="AE112" s="2"/>
      <c r="AF112" s="2"/>
    </row>
    <row r="113" spans="1:32" x14ac:dyDescent="0.3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57"/>
      <c r="W113" s="88"/>
      <c r="X113" s="88"/>
      <c r="Y113" s="3"/>
      <c r="Z113" s="3"/>
      <c r="AA113" s="3"/>
      <c r="AB113" s="2"/>
      <c r="AC113" s="2"/>
      <c r="AD113" s="2"/>
      <c r="AE113" s="2"/>
      <c r="AF113" s="2"/>
    </row>
    <row r="114" spans="1:32" x14ac:dyDescent="0.3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57"/>
      <c r="W114" s="88"/>
      <c r="X114" s="88"/>
      <c r="Y114" s="3"/>
      <c r="Z114" s="3"/>
      <c r="AA114" s="3"/>
      <c r="AB114" s="2"/>
      <c r="AC114" s="2"/>
      <c r="AD114" s="2"/>
      <c r="AE114" s="2"/>
      <c r="AF114" s="2"/>
    </row>
    <row r="115" spans="1:32" x14ac:dyDescent="0.3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57"/>
      <c r="W115" s="88"/>
      <c r="X115" s="88"/>
      <c r="Y115" s="3"/>
      <c r="Z115" s="3"/>
      <c r="AA115" s="3"/>
      <c r="AB115" s="2"/>
      <c r="AC115" s="2"/>
      <c r="AD115" s="2"/>
      <c r="AE115" s="2"/>
      <c r="AF115" s="2"/>
    </row>
    <row r="116" spans="1:32" x14ac:dyDescent="0.3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57"/>
      <c r="W116" s="88"/>
      <c r="X116" s="88"/>
      <c r="Y116" s="3"/>
      <c r="Z116" s="3"/>
      <c r="AA116" s="3"/>
      <c r="AB116" s="2"/>
      <c r="AC116" s="2"/>
      <c r="AD116" s="2"/>
      <c r="AE116" s="2"/>
      <c r="AF116" s="2"/>
    </row>
    <row r="117" spans="1:32" x14ac:dyDescent="0.3">
      <c r="A117" s="3" t="s">
        <v>56</v>
      </c>
      <c r="B117" s="112" t="s">
        <v>57</v>
      </c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4"/>
      <c r="Q117" s="103"/>
      <c r="R117" s="103"/>
      <c r="S117" s="103"/>
      <c r="T117" s="103"/>
      <c r="U117" s="4"/>
      <c r="V117" s="57">
        <f t="shared" si="1"/>
        <v>0</v>
      </c>
      <c r="W117" s="88" t="s">
        <v>20</v>
      </c>
      <c r="X117" s="88"/>
      <c r="Y117" s="3"/>
      <c r="Z117" s="3"/>
      <c r="AA117" s="3"/>
      <c r="AB117" s="2"/>
      <c r="AC117" s="2"/>
      <c r="AD117" s="2"/>
      <c r="AE117" s="2"/>
      <c r="AF117" s="2"/>
    </row>
    <row r="118" spans="1:32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58"/>
      <c r="W118" s="88"/>
      <c r="X118" s="88"/>
      <c r="Y118" s="3"/>
      <c r="Z118" s="3"/>
      <c r="AA118" s="3"/>
      <c r="AB118" s="2"/>
      <c r="AC118" s="2"/>
      <c r="AD118" s="2"/>
      <c r="AE118" s="2"/>
      <c r="AF118" s="2"/>
    </row>
    <row r="119" spans="1:32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57"/>
      <c r="W119" s="88"/>
      <c r="X119" s="88"/>
      <c r="Y119" s="3"/>
      <c r="Z119" s="3"/>
      <c r="AA119" s="3"/>
      <c r="AB119" s="2"/>
      <c r="AC119" s="2"/>
      <c r="AD119" s="2"/>
      <c r="AE119" s="2"/>
      <c r="AF119" s="2"/>
    </row>
    <row r="120" spans="1:32" x14ac:dyDescent="0.3">
      <c r="A120" s="3" t="s">
        <v>58</v>
      </c>
      <c r="B120" s="112" t="s">
        <v>260</v>
      </c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7" t="s">
        <v>3</v>
      </c>
      <c r="Q120" s="103"/>
      <c r="R120" s="103"/>
      <c r="S120" s="103"/>
      <c r="T120" s="103"/>
      <c r="U120" s="4"/>
      <c r="V120" s="57">
        <f t="shared" si="1"/>
        <v>0</v>
      </c>
      <c r="W120" s="88" t="s">
        <v>422</v>
      </c>
      <c r="X120" s="88"/>
      <c r="Y120" s="3"/>
      <c r="Z120" s="3"/>
      <c r="AA120" s="3"/>
      <c r="AB120" s="2"/>
      <c r="AC120" s="2"/>
      <c r="AD120" s="2"/>
      <c r="AE120" s="2"/>
      <c r="AF120" s="2"/>
    </row>
    <row r="121" spans="1:32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58"/>
      <c r="W121" s="88"/>
      <c r="X121" s="88"/>
      <c r="Y121" s="3"/>
      <c r="Z121" s="3"/>
      <c r="AA121" s="3"/>
      <c r="AB121" s="2"/>
      <c r="AC121" s="2"/>
      <c r="AD121" s="2"/>
      <c r="AE121" s="2"/>
      <c r="AF121" s="2"/>
    </row>
    <row r="122" spans="1:32" ht="15" thickBot="1" x14ac:dyDescent="0.35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7"/>
      <c r="W122" s="88"/>
      <c r="X122" s="88"/>
      <c r="Y122" s="3"/>
      <c r="Z122" s="3"/>
      <c r="AA122" s="3"/>
      <c r="AB122" s="2"/>
      <c r="AC122" s="2"/>
      <c r="AD122" s="2"/>
      <c r="AE122" s="2"/>
      <c r="AF122" s="2"/>
    </row>
    <row r="123" spans="1:32" x14ac:dyDescent="0.3">
      <c r="A123" s="3"/>
      <c r="B123" s="23"/>
      <c r="C123" s="24"/>
      <c r="D123" s="24"/>
      <c r="E123" s="24"/>
      <c r="F123" s="24"/>
      <c r="G123" s="2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57"/>
      <c r="W123" s="88"/>
      <c r="X123" s="88"/>
      <c r="Y123" s="3"/>
      <c r="Z123" s="3"/>
      <c r="AA123" s="3"/>
      <c r="AB123" s="2"/>
      <c r="AC123" s="2"/>
      <c r="AD123" s="2"/>
      <c r="AE123" s="2"/>
      <c r="AF123" s="2"/>
    </row>
    <row r="124" spans="1:32" x14ac:dyDescent="0.3">
      <c r="A124" s="3"/>
      <c r="B124" s="26"/>
      <c r="C124" s="4"/>
      <c r="D124" s="4"/>
      <c r="E124" s="4"/>
      <c r="F124" s="4"/>
      <c r="G124" s="2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57"/>
      <c r="W124" s="88"/>
      <c r="X124" s="88"/>
      <c r="Y124" s="3"/>
      <c r="Z124" s="3"/>
      <c r="AA124" s="3"/>
      <c r="AB124" s="2"/>
      <c r="AC124" s="2"/>
      <c r="AD124" s="2"/>
      <c r="AE124" s="2"/>
      <c r="AF124" s="2"/>
    </row>
    <row r="125" spans="1:32" x14ac:dyDescent="0.3">
      <c r="A125" s="3"/>
      <c r="B125" s="26"/>
      <c r="C125" s="4"/>
      <c r="D125" s="4"/>
      <c r="E125" s="4"/>
      <c r="F125" s="4"/>
      <c r="G125" s="2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57"/>
      <c r="W125" s="88"/>
      <c r="X125" s="88"/>
      <c r="Y125" s="3"/>
      <c r="Z125" s="3"/>
      <c r="AA125" s="3"/>
      <c r="AB125" s="2"/>
      <c r="AC125" s="2"/>
      <c r="AD125" s="2"/>
      <c r="AE125" s="2"/>
      <c r="AF125" s="2"/>
    </row>
    <row r="126" spans="1:32" ht="15" thickBot="1" x14ac:dyDescent="0.35">
      <c r="A126" s="3"/>
      <c r="B126" s="28"/>
      <c r="C126" s="29"/>
      <c r="D126" s="29"/>
      <c r="E126" s="29"/>
      <c r="F126" s="29"/>
      <c r="G126" s="30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57"/>
      <c r="W126" s="88"/>
      <c r="X126" s="88"/>
      <c r="Y126" s="3"/>
      <c r="Z126" s="3"/>
      <c r="AA126" s="3"/>
      <c r="AB126" s="2"/>
      <c r="AC126" s="2"/>
      <c r="AD126" s="2"/>
      <c r="AE126" s="2"/>
      <c r="AF126" s="2"/>
    </row>
    <row r="127" spans="1:32" x14ac:dyDescent="0.3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57"/>
      <c r="W127" s="88"/>
      <c r="X127" s="88"/>
      <c r="Y127" s="3"/>
      <c r="Z127" s="3"/>
      <c r="AA127" s="3"/>
      <c r="AB127" s="2"/>
      <c r="AC127" s="2"/>
      <c r="AD127" s="2"/>
      <c r="AE127" s="2"/>
      <c r="AF127" s="2"/>
    </row>
    <row r="128" spans="1:32" x14ac:dyDescent="0.3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57"/>
      <c r="W128" s="88"/>
      <c r="X128" s="88"/>
      <c r="Y128" s="3"/>
      <c r="Z128" s="3"/>
      <c r="AA128" s="3"/>
      <c r="AB128" s="2"/>
      <c r="AC128" s="2"/>
      <c r="AD128" s="2"/>
      <c r="AE128" s="2"/>
      <c r="AF128" s="2"/>
    </row>
    <row r="129" spans="1:32" x14ac:dyDescent="0.3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57"/>
      <c r="W129" s="88"/>
      <c r="X129" s="88"/>
      <c r="Y129" s="3"/>
      <c r="Z129" s="3"/>
      <c r="AA129" s="3"/>
      <c r="AB129" s="2"/>
      <c r="AC129" s="2"/>
      <c r="AD129" s="2"/>
      <c r="AE129" s="2"/>
      <c r="AF129" s="2"/>
    </row>
    <row r="130" spans="1:32" x14ac:dyDescent="0.3">
      <c r="A130" s="3" t="s">
        <v>59</v>
      </c>
      <c r="B130" s="112" t="s">
        <v>61</v>
      </c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03"/>
      <c r="R130" s="103"/>
      <c r="S130" s="103"/>
      <c r="T130" s="103"/>
      <c r="U130" s="4" t="s">
        <v>51</v>
      </c>
      <c r="V130" s="57">
        <f t="shared" si="1"/>
        <v>0</v>
      </c>
      <c r="W130" s="88" t="s">
        <v>261</v>
      </c>
      <c r="X130" s="88"/>
      <c r="Y130" s="3"/>
      <c r="Z130" s="3"/>
      <c r="AA130" s="3"/>
      <c r="AB130" s="2"/>
      <c r="AC130" s="2"/>
      <c r="AD130" s="2"/>
      <c r="AE130" s="2"/>
      <c r="AF130" s="2"/>
    </row>
    <row r="131" spans="1:32" ht="16.8" customHeight="1" x14ac:dyDescent="0.3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112" t="s">
        <v>63</v>
      </c>
      <c r="V131" s="57"/>
      <c r="W131" s="88"/>
      <c r="X131" s="88"/>
      <c r="Y131" s="3"/>
      <c r="Z131" s="3"/>
      <c r="AA131" s="3"/>
      <c r="AB131" s="2"/>
      <c r="AC131" s="2"/>
      <c r="AD131" s="2"/>
      <c r="AE131" s="2"/>
      <c r="AF131" s="2"/>
    </row>
    <row r="132" spans="1:32" x14ac:dyDescent="0.3">
      <c r="A132" s="3" t="s">
        <v>60</v>
      </c>
      <c r="B132" s="112" t="s">
        <v>62</v>
      </c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03"/>
      <c r="R132" s="103"/>
      <c r="S132" s="103"/>
      <c r="T132" s="103"/>
      <c r="U132" s="112"/>
      <c r="V132" s="57">
        <f t="shared" si="1"/>
        <v>0</v>
      </c>
      <c r="W132" s="88" t="s">
        <v>262</v>
      </c>
      <c r="X132" s="88"/>
      <c r="Y132" s="3"/>
      <c r="Z132" s="3"/>
      <c r="AA132" s="3"/>
      <c r="AB132" s="2"/>
      <c r="AC132" s="2"/>
      <c r="AD132" s="2"/>
      <c r="AE132" s="2"/>
      <c r="AF132" s="2"/>
    </row>
    <row r="133" spans="1:32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58"/>
      <c r="W133" s="88"/>
      <c r="X133" s="88"/>
      <c r="Y133" s="3"/>
      <c r="Z133" s="3"/>
      <c r="AA133" s="3"/>
      <c r="AB133" s="2"/>
      <c r="AC133" s="2"/>
      <c r="AD133" s="2"/>
      <c r="AE133" s="2"/>
      <c r="AF133" s="2"/>
    </row>
    <row r="134" spans="1:32" x14ac:dyDescent="0.3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57"/>
      <c r="W134" s="88"/>
      <c r="X134" s="88"/>
      <c r="Y134" s="3"/>
      <c r="Z134" s="3"/>
      <c r="AA134" s="3"/>
      <c r="AB134" s="2"/>
      <c r="AC134" s="2"/>
      <c r="AD134" s="2"/>
      <c r="AE134" s="2"/>
      <c r="AF134" s="2"/>
    </row>
    <row r="135" spans="1:32" x14ac:dyDescent="0.3">
      <c r="A135" s="3"/>
      <c r="B135" s="112" t="s">
        <v>64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57"/>
      <c r="W135" s="88"/>
      <c r="X135" s="88"/>
      <c r="Y135" s="3"/>
      <c r="Z135" s="3"/>
      <c r="AA135" s="3"/>
      <c r="AB135" s="2"/>
      <c r="AC135" s="2"/>
      <c r="AD135" s="2"/>
      <c r="AE135" s="2"/>
      <c r="AF135" s="2"/>
    </row>
    <row r="136" spans="1:32" x14ac:dyDescent="0.3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57"/>
      <c r="W136" s="88"/>
      <c r="X136" s="88"/>
      <c r="Y136" s="3"/>
      <c r="Z136" s="3"/>
      <c r="AA136" s="3"/>
      <c r="AB136" s="2"/>
      <c r="AC136" s="2"/>
      <c r="AD136" s="2"/>
      <c r="AE136" s="2"/>
      <c r="AF136" s="2"/>
    </row>
    <row r="137" spans="1:32" x14ac:dyDescent="0.3">
      <c r="A137" s="3" t="s">
        <v>65</v>
      </c>
      <c r="B137" s="112" t="s">
        <v>263</v>
      </c>
      <c r="C137" s="112"/>
      <c r="D137" s="112"/>
      <c r="E137" s="103"/>
      <c r="F137" s="103"/>
      <c r="G137" s="103"/>
      <c r="H137" s="10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57">
        <f>COUNTIF(E137,W137)</f>
        <v>0</v>
      </c>
      <c r="W137" s="88" t="s">
        <v>22</v>
      </c>
      <c r="X137" s="88"/>
      <c r="Y137" s="3"/>
      <c r="Z137" s="3"/>
      <c r="AA137" s="3"/>
      <c r="AB137" s="2"/>
      <c r="AC137" s="2"/>
      <c r="AD137" s="2"/>
      <c r="AE137" s="2"/>
      <c r="AF137" s="2"/>
    </row>
    <row r="138" spans="1:32" x14ac:dyDescent="0.3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57"/>
      <c r="W138" s="88"/>
      <c r="X138" s="88"/>
      <c r="Y138" s="3"/>
      <c r="Z138" s="3"/>
      <c r="AA138" s="3"/>
      <c r="AB138" s="2"/>
      <c r="AC138" s="2"/>
      <c r="AD138" s="2"/>
      <c r="AE138" s="2"/>
      <c r="AF138" s="2"/>
    </row>
    <row r="139" spans="1:32" x14ac:dyDescent="0.3">
      <c r="A139" s="3" t="s">
        <v>66</v>
      </c>
      <c r="B139" s="4" t="s">
        <v>264</v>
      </c>
      <c r="C139" s="4"/>
      <c r="D139" s="4"/>
      <c r="E139" s="103"/>
      <c r="F139" s="103"/>
      <c r="G139" s="103"/>
      <c r="H139" s="10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57">
        <f>COUNTIF(E139,W139)</f>
        <v>0</v>
      </c>
      <c r="W139" s="88" t="s">
        <v>23</v>
      </c>
      <c r="X139" s="88"/>
      <c r="Y139" s="3"/>
      <c r="Z139" s="3"/>
      <c r="AA139" s="3"/>
      <c r="AB139" s="2"/>
      <c r="AC139" s="2"/>
      <c r="AD139" s="2"/>
      <c r="AE139" s="2"/>
      <c r="AF139" s="2"/>
    </row>
    <row r="140" spans="1:32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58"/>
      <c r="W140" s="88"/>
      <c r="X140" s="88"/>
      <c r="Y140" s="3"/>
      <c r="Z140" s="3"/>
      <c r="AA140" s="3"/>
      <c r="AB140" s="2"/>
      <c r="AC140" s="2"/>
      <c r="AD140" s="2"/>
      <c r="AE140" s="2"/>
      <c r="AF140" s="2"/>
    </row>
    <row r="141" spans="1:32" x14ac:dyDescent="0.3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57"/>
      <c r="W141" s="88"/>
      <c r="X141" s="88"/>
      <c r="Y141" s="3"/>
      <c r="Z141" s="3"/>
      <c r="AA141" s="3"/>
      <c r="AB141" s="2"/>
      <c r="AC141" s="2"/>
      <c r="AD141" s="2"/>
      <c r="AE141" s="2"/>
      <c r="AF141" s="2"/>
    </row>
    <row r="142" spans="1:32" x14ac:dyDescent="0.3">
      <c r="A142" s="3" t="s">
        <v>67</v>
      </c>
      <c r="B142" s="112" t="s">
        <v>265</v>
      </c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7"/>
      <c r="Q142" s="103"/>
      <c r="R142" s="103"/>
      <c r="S142" s="103"/>
      <c r="T142" s="103"/>
      <c r="U142" s="4"/>
      <c r="V142" s="57">
        <f t="shared" ref="V142:V195" si="2">COUNTIF(Q142,W142)</f>
        <v>0</v>
      </c>
      <c r="W142" s="88" t="s">
        <v>266</v>
      </c>
      <c r="X142" s="88"/>
      <c r="Y142" s="3"/>
      <c r="Z142" s="3"/>
      <c r="AA142" s="3"/>
      <c r="AB142" s="2"/>
      <c r="AC142" s="2"/>
      <c r="AD142" s="2"/>
      <c r="AE142" s="2"/>
      <c r="AF142" s="2"/>
    </row>
    <row r="143" spans="1:32" x14ac:dyDescent="0.3">
      <c r="A143" s="3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5"/>
      <c r="Q143" s="4"/>
      <c r="R143" s="4"/>
      <c r="S143" s="4"/>
      <c r="T143" s="4"/>
      <c r="U143" s="4"/>
      <c r="V143" s="57"/>
      <c r="W143" s="88"/>
      <c r="X143" s="88"/>
      <c r="Y143" s="3"/>
      <c r="Z143" s="3"/>
      <c r="AA143" s="3"/>
      <c r="AB143" s="2"/>
      <c r="AC143" s="2"/>
      <c r="AD143" s="2"/>
      <c r="AE143" s="2"/>
      <c r="AF143" s="2"/>
    </row>
    <row r="144" spans="1:32" x14ac:dyDescent="0.3">
      <c r="A144" s="3" t="s">
        <v>68</v>
      </c>
      <c r="B144" s="112" t="s">
        <v>267</v>
      </c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7"/>
      <c r="Q144" s="103"/>
      <c r="R144" s="103"/>
      <c r="S144" s="103"/>
      <c r="T144" s="103"/>
      <c r="U144" s="4"/>
      <c r="V144" s="57">
        <f t="shared" si="2"/>
        <v>0</v>
      </c>
      <c r="W144" s="88" t="s">
        <v>268</v>
      </c>
      <c r="X144" s="88"/>
      <c r="Y144" s="3"/>
      <c r="Z144" s="3"/>
      <c r="AA144" s="3"/>
      <c r="AB144" s="2"/>
      <c r="AC144" s="2"/>
      <c r="AD144" s="2"/>
      <c r="AE144" s="2"/>
      <c r="AF144" s="2"/>
    </row>
    <row r="145" spans="1:32" x14ac:dyDescent="0.3">
      <c r="A145" s="3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5"/>
      <c r="Q145" s="4"/>
      <c r="R145" s="4"/>
      <c r="S145" s="4"/>
      <c r="T145" s="4"/>
      <c r="U145" s="4"/>
      <c r="V145" s="57"/>
      <c r="W145" s="88"/>
      <c r="X145" s="88"/>
      <c r="Y145" s="3"/>
      <c r="Z145" s="3"/>
      <c r="AA145" s="3"/>
      <c r="AB145" s="2"/>
      <c r="AC145" s="2"/>
      <c r="AD145" s="2"/>
      <c r="AE145" s="2"/>
      <c r="AF145" s="2"/>
    </row>
    <row r="146" spans="1:32" x14ac:dyDescent="0.3">
      <c r="A146" s="3" t="s">
        <v>69</v>
      </c>
      <c r="B146" s="112" t="s">
        <v>417</v>
      </c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7"/>
      <c r="Q146" s="119"/>
      <c r="R146" s="119"/>
      <c r="S146" s="119"/>
      <c r="T146" s="119"/>
      <c r="U146" s="4"/>
      <c r="V146" s="57">
        <f t="shared" si="2"/>
        <v>0</v>
      </c>
      <c r="W146" s="90">
        <v>9.18</v>
      </c>
      <c r="X146" s="90"/>
      <c r="Y146" s="51"/>
      <c r="Z146" s="3"/>
      <c r="AA146" s="3"/>
      <c r="AB146" s="2"/>
      <c r="AC146" s="2"/>
      <c r="AD146" s="2"/>
      <c r="AE146" s="2"/>
      <c r="AF146" s="2"/>
    </row>
    <row r="147" spans="1:32" x14ac:dyDescent="0.3">
      <c r="A147" s="3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5"/>
      <c r="Q147" s="4"/>
      <c r="R147" s="4"/>
      <c r="S147" s="4"/>
      <c r="T147" s="4"/>
      <c r="U147" s="4"/>
      <c r="V147" s="57"/>
      <c r="W147" s="88"/>
      <c r="X147" s="88"/>
      <c r="Y147" s="3"/>
      <c r="Z147" s="3"/>
      <c r="AA147" s="3"/>
      <c r="AB147" s="2"/>
      <c r="AC147" s="2"/>
      <c r="AD147" s="2"/>
      <c r="AE147" s="2"/>
      <c r="AF147" s="2"/>
    </row>
    <row r="148" spans="1:32" x14ac:dyDescent="0.3">
      <c r="A148" s="3" t="s">
        <v>70</v>
      </c>
      <c r="B148" s="112" t="s">
        <v>269</v>
      </c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7"/>
      <c r="Q148" s="103"/>
      <c r="R148" s="103"/>
      <c r="S148" s="103"/>
      <c r="T148" s="103"/>
      <c r="U148" s="4" t="s">
        <v>38</v>
      </c>
      <c r="V148" s="57">
        <f t="shared" si="2"/>
        <v>0</v>
      </c>
      <c r="W148" s="88" t="s">
        <v>270</v>
      </c>
      <c r="X148" s="88"/>
      <c r="Y148" s="3"/>
      <c r="Z148" s="3"/>
      <c r="AA148" s="3"/>
      <c r="AB148" s="2"/>
      <c r="AC148" s="2"/>
      <c r="AD148" s="2"/>
      <c r="AE148" s="2"/>
      <c r="AF148" s="2"/>
    </row>
    <row r="149" spans="1:32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58"/>
      <c r="W149" s="88"/>
      <c r="X149" s="88"/>
      <c r="Y149" s="3"/>
      <c r="Z149" s="3"/>
      <c r="AA149" s="3"/>
      <c r="AB149" s="2"/>
      <c r="AC149" s="2"/>
      <c r="AD149" s="2"/>
      <c r="AE149" s="2"/>
      <c r="AF149" s="2"/>
    </row>
    <row r="150" spans="1:32" x14ac:dyDescent="0.3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57"/>
      <c r="W150" s="88"/>
      <c r="X150" s="88"/>
      <c r="Y150" s="3"/>
      <c r="Z150" s="3"/>
      <c r="AA150" s="3"/>
      <c r="AB150" s="2"/>
      <c r="AC150" s="2"/>
      <c r="AD150" s="2"/>
      <c r="AE150" s="2"/>
      <c r="AF150" s="2"/>
    </row>
    <row r="151" spans="1:32" x14ac:dyDescent="0.3">
      <c r="A151" s="3"/>
      <c r="B151" s="112" t="s">
        <v>271</v>
      </c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4"/>
      <c r="V151" s="57"/>
      <c r="W151" s="88"/>
      <c r="X151" s="88"/>
      <c r="Y151" s="3"/>
      <c r="Z151" s="3"/>
      <c r="AA151" s="3"/>
      <c r="AB151" s="2"/>
      <c r="AC151" s="2"/>
      <c r="AD151" s="2"/>
      <c r="AE151" s="2"/>
      <c r="AF151" s="2"/>
    </row>
    <row r="152" spans="1:32" x14ac:dyDescent="0.3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57"/>
      <c r="W152" s="88"/>
      <c r="X152" s="88"/>
      <c r="Y152" s="3"/>
      <c r="Z152" s="3"/>
      <c r="AA152" s="3"/>
      <c r="AB152" s="2"/>
      <c r="AC152" s="2"/>
      <c r="AD152" s="2"/>
      <c r="AE152" s="2"/>
      <c r="AF152" s="2"/>
    </row>
    <row r="153" spans="1:32" x14ac:dyDescent="0.3">
      <c r="A153" s="3"/>
      <c r="B153" s="117" t="s">
        <v>71</v>
      </c>
      <c r="C153" s="117"/>
      <c r="D153" s="118" t="s">
        <v>72</v>
      </c>
      <c r="E153" s="118"/>
      <c r="F153" s="118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57"/>
      <c r="W153" s="88"/>
      <c r="X153" s="88"/>
      <c r="Y153" s="3"/>
      <c r="Z153" s="3"/>
      <c r="AA153" s="3"/>
      <c r="AB153" s="2"/>
      <c r="AC153" s="2"/>
      <c r="AD153" s="2"/>
      <c r="AE153" s="2"/>
      <c r="AF153" s="2"/>
    </row>
    <row r="154" spans="1:32" x14ac:dyDescent="0.3">
      <c r="A154" s="3"/>
      <c r="B154" s="113" t="s">
        <v>73</v>
      </c>
      <c r="C154" s="113"/>
      <c r="D154" s="115" t="s">
        <v>29</v>
      </c>
      <c r="E154" s="115"/>
      <c r="F154" s="115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57"/>
      <c r="W154" s="88"/>
      <c r="X154" s="88"/>
      <c r="Y154" s="3"/>
      <c r="Z154" s="3"/>
      <c r="AA154" s="3"/>
      <c r="AB154" s="2"/>
      <c r="AC154" s="2"/>
      <c r="AD154" s="2"/>
      <c r="AE154" s="2"/>
      <c r="AF154" s="2"/>
    </row>
    <row r="155" spans="1:32" x14ac:dyDescent="0.3">
      <c r="A155" s="3"/>
      <c r="B155" s="114" t="s">
        <v>74</v>
      </c>
      <c r="C155" s="114"/>
      <c r="D155" s="116" t="s">
        <v>24</v>
      </c>
      <c r="E155" s="116"/>
      <c r="F155" s="11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57"/>
      <c r="W155" s="88"/>
      <c r="X155" s="91"/>
      <c r="Y155" s="3"/>
      <c r="Z155" s="3"/>
      <c r="AA155" s="3"/>
      <c r="AB155" s="2"/>
      <c r="AC155" s="2"/>
      <c r="AD155" s="2"/>
      <c r="AE155" s="2"/>
      <c r="AF155" s="2"/>
    </row>
    <row r="156" spans="1:32" x14ac:dyDescent="0.3">
      <c r="A156" s="3"/>
      <c r="B156" s="113" t="s">
        <v>75</v>
      </c>
      <c r="C156" s="113"/>
      <c r="D156" s="115" t="s">
        <v>272</v>
      </c>
      <c r="E156" s="115"/>
      <c r="F156" s="115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57"/>
      <c r="W156" s="88"/>
      <c r="X156" s="88"/>
      <c r="Y156" s="3"/>
      <c r="Z156" s="3"/>
      <c r="AA156" s="3"/>
      <c r="AB156" s="2"/>
      <c r="AC156" s="2"/>
      <c r="AD156" s="2"/>
      <c r="AE156" s="2"/>
      <c r="AF156" s="2"/>
    </row>
    <row r="157" spans="1:32" x14ac:dyDescent="0.3">
      <c r="A157" s="3"/>
      <c r="B157" s="114" t="s">
        <v>76</v>
      </c>
      <c r="C157" s="114"/>
      <c r="D157" s="116" t="s">
        <v>24</v>
      </c>
      <c r="E157" s="116"/>
      <c r="F157" s="11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57"/>
      <c r="W157" s="88"/>
      <c r="X157" s="88"/>
      <c r="Y157" s="3"/>
      <c r="Z157" s="3"/>
      <c r="AA157" s="3"/>
      <c r="AB157" s="2"/>
      <c r="AC157" s="2"/>
      <c r="AD157" s="2"/>
      <c r="AE157" s="2"/>
      <c r="AF157" s="2"/>
    </row>
    <row r="158" spans="1:32" x14ac:dyDescent="0.3">
      <c r="A158" s="3"/>
      <c r="B158" s="113" t="s">
        <v>77</v>
      </c>
      <c r="C158" s="113"/>
      <c r="D158" s="115" t="s">
        <v>85</v>
      </c>
      <c r="E158" s="115"/>
      <c r="F158" s="115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57"/>
      <c r="W158" s="88"/>
      <c r="X158" s="88"/>
      <c r="Y158" s="3"/>
      <c r="Z158" s="3"/>
      <c r="AA158" s="3"/>
      <c r="AB158" s="2"/>
      <c r="AC158" s="2"/>
      <c r="AD158" s="2"/>
      <c r="AE158" s="2"/>
      <c r="AF158" s="2"/>
    </row>
    <row r="159" spans="1:32" x14ac:dyDescent="0.3">
      <c r="A159" s="3"/>
      <c r="B159" s="114" t="s">
        <v>78</v>
      </c>
      <c r="C159" s="114"/>
      <c r="D159" s="116" t="s">
        <v>20</v>
      </c>
      <c r="E159" s="116"/>
      <c r="F159" s="11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57"/>
      <c r="W159" s="88"/>
      <c r="X159" s="88"/>
      <c r="Y159" s="3"/>
      <c r="Z159" s="3"/>
      <c r="AA159" s="3"/>
      <c r="AB159" s="2"/>
      <c r="AC159" s="2"/>
      <c r="AD159" s="2"/>
      <c r="AE159" s="2"/>
      <c r="AF159" s="2"/>
    </row>
    <row r="160" spans="1:32" x14ac:dyDescent="0.3">
      <c r="A160" s="3"/>
      <c r="B160" s="113" t="s">
        <v>79</v>
      </c>
      <c r="C160" s="113"/>
      <c r="D160" s="115" t="s">
        <v>86</v>
      </c>
      <c r="E160" s="115"/>
      <c r="F160" s="115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7"/>
      <c r="W160" s="88"/>
      <c r="X160" s="88"/>
      <c r="Y160" s="3"/>
      <c r="Z160" s="3"/>
      <c r="AA160" s="3"/>
      <c r="AB160" s="2"/>
      <c r="AC160" s="2"/>
      <c r="AD160" s="2"/>
      <c r="AE160" s="2"/>
      <c r="AF160" s="2"/>
    </row>
    <row r="161" spans="1:32" x14ac:dyDescent="0.3">
      <c r="A161" s="3"/>
      <c r="B161" s="114" t="s">
        <v>80</v>
      </c>
      <c r="C161" s="114"/>
      <c r="D161" s="116" t="s">
        <v>151</v>
      </c>
      <c r="E161" s="116"/>
      <c r="F161" s="11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7"/>
      <c r="W161" s="88"/>
      <c r="X161" s="88"/>
      <c r="Y161" s="3"/>
      <c r="Z161" s="3"/>
      <c r="AA161" s="3"/>
      <c r="AB161" s="2"/>
      <c r="AC161" s="2"/>
      <c r="AD161" s="2"/>
      <c r="AE161" s="2"/>
      <c r="AF161" s="2"/>
    </row>
    <row r="162" spans="1:32" x14ac:dyDescent="0.3">
      <c r="A162" s="3"/>
      <c r="B162" s="113" t="s">
        <v>81</v>
      </c>
      <c r="C162" s="113"/>
      <c r="D162" s="115" t="s">
        <v>29</v>
      </c>
      <c r="E162" s="115"/>
      <c r="F162" s="115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57"/>
      <c r="W162" s="88"/>
      <c r="X162" s="88"/>
      <c r="Y162" s="3"/>
      <c r="Z162" s="3"/>
      <c r="AA162" s="3"/>
      <c r="AB162" s="2"/>
      <c r="AC162" s="2"/>
      <c r="AD162" s="2"/>
      <c r="AE162" s="2"/>
      <c r="AF162" s="2"/>
    </row>
    <row r="163" spans="1:32" x14ac:dyDescent="0.3">
      <c r="A163" s="3"/>
      <c r="B163" s="114" t="s">
        <v>82</v>
      </c>
      <c r="C163" s="114"/>
      <c r="D163" s="116" t="s">
        <v>87</v>
      </c>
      <c r="E163" s="116"/>
      <c r="F163" s="11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57"/>
      <c r="W163" s="88"/>
      <c r="X163" s="88"/>
      <c r="Y163" s="3"/>
      <c r="Z163" s="3"/>
      <c r="AA163" s="3"/>
      <c r="AB163" s="2"/>
      <c r="AC163" s="2"/>
      <c r="AD163" s="2"/>
      <c r="AE163" s="2"/>
      <c r="AF163" s="2"/>
    </row>
    <row r="164" spans="1:32" x14ac:dyDescent="0.3">
      <c r="A164" s="3"/>
      <c r="B164" s="113" t="s">
        <v>83</v>
      </c>
      <c r="C164" s="113"/>
      <c r="D164" s="115" t="s">
        <v>21</v>
      </c>
      <c r="E164" s="115"/>
      <c r="F164" s="115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57"/>
      <c r="W164" s="88"/>
      <c r="X164" s="88"/>
      <c r="Y164" s="3"/>
      <c r="Z164" s="3"/>
      <c r="AA164" s="3"/>
      <c r="AB164" s="2"/>
      <c r="AC164" s="2"/>
      <c r="AD164" s="2"/>
      <c r="AE164" s="2"/>
      <c r="AF164" s="2"/>
    </row>
    <row r="165" spans="1:32" x14ac:dyDescent="0.3">
      <c r="A165" s="3"/>
      <c r="B165" s="114" t="s">
        <v>84</v>
      </c>
      <c r="C165" s="114"/>
      <c r="D165" s="116" t="s">
        <v>25</v>
      </c>
      <c r="E165" s="116"/>
      <c r="F165" s="11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57"/>
      <c r="W165" s="88"/>
      <c r="X165" s="88"/>
      <c r="Y165" s="3"/>
      <c r="Z165" s="3"/>
      <c r="AA165" s="3"/>
      <c r="AB165" s="2"/>
      <c r="AC165" s="2"/>
      <c r="AD165" s="2"/>
      <c r="AE165" s="2"/>
      <c r="AF165" s="2"/>
    </row>
    <row r="166" spans="1:32" x14ac:dyDescent="0.3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57"/>
      <c r="W166" s="88"/>
      <c r="X166" s="88"/>
      <c r="Y166" s="3"/>
      <c r="Z166" s="3"/>
      <c r="AA166" s="3"/>
      <c r="AB166" s="2"/>
      <c r="AC166" s="2"/>
      <c r="AD166" s="2"/>
      <c r="AE166" s="2"/>
      <c r="AF166" s="2"/>
    </row>
    <row r="167" spans="1:32" x14ac:dyDescent="0.3">
      <c r="A167" s="3" t="s">
        <v>88</v>
      </c>
      <c r="B167" s="112" t="s">
        <v>91</v>
      </c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03"/>
      <c r="R167" s="103"/>
      <c r="S167" s="103"/>
      <c r="T167" s="103"/>
      <c r="U167" s="4"/>
      <c r="V167" s="57">
        <f t="shared" si="2"/>
        <v>0</v>
      </c>
      <c r="W167" s="88" t="s">
        <v>85</v>
      </c>
      <c r="X167" s="88"/>
      <c r="Y167" s="3"/>
      <c r="Z167" s="3"/>
      <c r="AA167" s="3"/>
      <c r="AB167" s="2"/>
      <c r="AC167" s="2"/>
      <c r="AD167" s="2"/>
      <c r="AE167" s="2"/>
      <c r="AF167" s="2"/>
    </row>
    <row r="168" spans="1:32" x14ac:dyDescent="0.3">
      <c r="A168" s="3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/>
      <c r="R168" s="4"/>
      <c r="S168" s="4"/>
      <c r="T168" s="4"/>
      <c r="U168" s="4"/>
      <c r="V168" s="57"/>
      <c r="W168" s="88"/>
      <c r="X168" s="88"/>
      <c r="Y168" s="3"/>
      <c r="Z168" s="3"/>
      <c r="AA168" s="3"/>
      <c r="AB168" s="2"/>
      <c r="AC168" s="2"/>
      <c r="AD168" s="2"/>
      <c r="AE168" s="2"/>
      <c r="AF168" s="2"/>
    </row>
    <row r="169" spans="1:32" x14ac:dyDescent="0.3">
      <c r="A169" s="3" t="s">
        <v>89</v>
      </c>
      <c r="B169" s="112" t="s">
        <v>92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03"/>
      <c r="R169" s="103"/>
      <c r="S169" s="103"/>
      <c r="T169" s="103"/>
      <c r="U169" s="4"/>
      <c r="V169" s="57">
        <f t="shared" si="2"/>
        <v>0</v>
      </c>
      <c r="W169" s="88" t="s">
        <v>272</v>
      </c>
      <c r="X169" s="88"/>
      <c r="Y169" s="3"/>
      <c r="Z169" s="3"/>
      <c r="AA169" s="3"/>
      <c r="AB169" s="2"/>
      <c r="AC169" s="2"/>
      <c r="AD169" s="2"/>
      <c r="AE169" s="2"/>
      <c r="AF169" s="2"/>
    </row>
    <row r="170" spans="1:32" x14ac:dyDescent="0.3">
      <c r="A170" s="3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/>
      <c r="R170" s="4"/>
      <c r="S170" s="4"/>
      <c r="T170" s="4"/>
      <c r="U170" s="4"/>
      <c r="V170" s="57"/>
      <c r="W170" s="88"/>
      <c r="X170" s="88"/>
      <c r="Y170" s="3"/>
      <c r="Z170" s="3"/>
      <c r="AA170" s="3"/>
      <c r="AB170" s="2"/>
      <c r="AC170" s="2"/>
      <c r="AD170" s="2"/>
      <c r="AE170" s="2"/>
      <c r="AF170" s="2"/>
    </row>
    <row r="171" spans="1:32" x14ac:dyDescent="0.3">
      <c r="A171" s="3" t="s">
        <v>90</v>
      </c>
      <c r="B171" s="112" t="s">
        <v>93</v>
      </c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03"/>
      <c r="R171" s="103"/>
      <c r="S171" s="103"/>
      <c r="T171" s="103"/>
      <c r="U171" s="4"/>
      <c r="V171" s="57">
        <f t="shared" si="2"/>
        <v>0</v>
      </c>
      <c r="W171" s="88" t="s">
        <v>20</v>
      </c>
      <c r="X171" s="88"/>
      <c r="Y171" s="3"/>
      <c r="Z171" s="3"/>
      <c r="AA171" s="3"/>
      <c r="AB171" s="2"/>
      <c r="AC171" s="2"/>
      <c r="AD171" s="2"/>
      <c r="AE171" s="2"/>
      <c r="AF171" s="2"/>
    </row>
    <row r="172" spans="1:32" x14ac:dyDescent="0.3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57"/>
      <c r="W172" s="88"/>
      <c r="X172" s="88"/>
      <c r="Y172" s="3"/>
      <c r="Z172" s="3"/>
      <c r="AA172" s="3"/>
      <c r="AB172" s="2"/>
      <c r="AC172" s="2"/>
      <c r="AD172" s="2"/>
      <c r="AE172" s="2"/>
      <c r="AF172" s="2"/>
    </row>
    <row r="173" spans="1:32" x14ac:dyDescent="0.3">
      <c r="A173" s="3" t="s">
        <v>94</v>
      </c>
      <c r="B173" s="112" t="s">
        <v>423</v>
      </c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03"/>
      <c r="R173" s="103"/>
      <c r="S173" s="103"/>
      <c r="T173" s="103"/>
      <c r="U173" s="4"/>
      <c r="V173" s="57">
        <f t="shared" si="2"/>
        <v>0</v>
      </c>
      <c r="W173" s="88" t="s">
        <v>273</v>
      </c>
      <c r="X173" s="88"/>
      <c r="Y173" s="3"/>
      <c r="Z173" s="3"/>
      <c r="AA173" s="3"/>
      <c r="AB173" s="2"/>
      <c r="AC173" s="2"/>
      <c r="AD173" s="2"/>
      <c r="AE173" s="2"/>
      <c r="AF173" s="2"/>
    </row>
    <row r="174" spans="1:32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58"/>
      <c r="W174" s="88"/>
      <c r="X174" s="88"/>
      <c r="Y174" s="3"/>
      <c r="Z174" s="3"/>
      <c r="AA174" s="3"/>
      <c r="AB174" s="2"/>
      <c r="AC174" s="2"/>
      <c r="AD174" s="2"/>
      <c r="AE174" s="2"/>
      <c r="AF174" s="2"/>
    </row>
    <row r="175" spans="1:32" x14ac:dyDescent="0.3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57"/>
      <c r="W175" s="88"/>
      <c r="X175" s="88"/>
      <c r="Y175" s="3"/>
      <c r="Z175" s="3"/>
      <c r="AA175" s="3"/>
      <c r="AB175" s="2"/>
      <c r="AC175" s="2"/>
      <c r="AD175" s="2"/>
      <c r="AE175" s="2"/>
      <c r="AF175" s="2"/>
    </row>
    <row r="176" spans="1:32" ht="15.6" x14ac:dyDescent="0.3">
      <c r="A176" s="3"/>
      <c r="B176" s="112" t="s">
        <v>278</v>
      </c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57"/>
      <c r="W176" s="88"/>
      <c r="X176" s="88"/>
      <c r="Y176" s="3"/>
      <c r="Z176" s="3"/>
      <c r="AA176" s="3"/>
      <c r="AB176" s="2"/>
      <c r="AC176" s="2"/>
      <c r="AD176" s="2"/>
      <c r="AE176" s="2"/>
      <c r="AF176" s="2"/>
    </row>
    <row r="177" spans="1:32" x14ac:dyDescent="0.3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57"/>
      <c r="W177" s="88"/>
      <c r="X177" s="88"/>
      <c r="Y177" s="3"/>
      <c r="Z177" s="3"/>
      <c r="AA177" s="3"/>
      <c r="AB177" s="2"/>
      <c r="AC177" s="2"/>
      <c r="AD177" s="2"/>
      <c r="AE177" s="2"/>
      <c r="AF177" s="2"/>
    </row>
    <row r="178" spans="1:32" x14ac:dyDescent="0.3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57"/>
      <c r="W178" s="88"/>
      <c r="X178" s="88"/>
      <c r="Y178" s="3"/>
      <c r="Z178" s="3"/>
      <c r="AA178" s="3"/>
      <c r="AB178" s="2"/>
      <c r="AC178" s="2"/>
      <c r="AD178" s="2"/>
      <c r="AE178" s="2"/>
      <c r="AF178" s="2"/>
    </row>
    <row r="179" spans="1:32" x14ac:dyDescent="0.3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57"/>
      <c r="W179" s="88"/>
      <c r="X179" s="88"/>
      <c r="Y179" s="3"/>
      <c r="Z179" s="3"/>
      <c r="AA179" s="3"/>
      <c r="AB179" s="2"/>
      <c r="AC179" s="2"/>
      <c r="AD179" s="2"/>
      <c r="AE179" s="2"/>
      <c r="AF179" s="2"/>
    </row>
    <row r="180" spans="1:32" x14ac:dyDescent="0.3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57"/>
      <c r="W180" s="88"/>
      <c r="X180" s="88"/>
      <c r="Y180" s="3"/>
      <c r="Z180" s="3"/>
      <c r="AA180" s="3"/>
      <c r="AB180" s="2"/>
      <c r="AC180" s="2"/>
      <c r="AD180" s="2"/>
      <c r="AE180" s="2"/>
      <c r="AF180" s="2"/>
    </row>
    <row r="181" spans="1:32" x14ac:dyDescent="0.3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57"/>
      <c r="W181" s="88"/>
      <c r="X181" s="88"/>
      <c r="Y181" s="3"/>
      <c r="Z181" s="3"/>
      <c r="AA181" s="3"/>
      <c r="AB181" s="2"/>
      <c r="AC181" s="2"/>
      <c r="AD181" s="2"/>
      <c r="AE181" s="2"/>
      <c r="AF181" s="2"/>
    </row>
    <row r="182" spans="1:32" x14ac:dyDescent="0.3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57"/>
      <c r="W182" s="88"/>
      <c r="X182" s="88"/>
      <c r="Y182" s="3"/>
      <c r="Z182" s="3"/>
      <c r="AA182" s="3"/>
      <c r="AB182" s="2"/>
      <c r="AC182" s="2"/>
      <c r="AD182" s="2"/>
      <c r="AE182" s="2"/>
      <c r="AF182" s="2"/>
    </row>
    <row r="183" spans="1:32" x14ac:dyDescent="0.3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57"/>
      <c r="W183" s="88"/>
      <c r="X183" s="88"/>
      <c r="Y183" s="3"/>
      <c r="Z183" s="3"/>
      <c r="AA183" s="3"/>
      <c r="AB183" s="2"/>
      <c r="AC183" s="2"/>
      <c r="AD183" s="2"/>
      <c r="AE183" s="2"/>
      <c r="AF183" s="2"/>
    </row>
    <row r="184" spans="1:32" x14ac:dyDescent="0.3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57"/>
      <c r="W184" s="88"/>
      <c r="X184" s="88"/>
      <c r="Y184" s="3"/>
      <c r="Z184" s="3"/>
      <c r="AA184" s="3"/>
      <c r="AB184" s="2"/>
      <c r="AC184" s="2"/>
      <c r="AD184" s="2"/>
      <c r="AE184" s="2"/>
      <c r="AF184" s="2"/>
    </row>
    <row r="185" spans="1:32" x14ac:dyDescent="0.3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57"/>
      <c r="W185" s="88"/>
      <c r="X185" s="88"/>
      <c r="Y185" s="3"/>
      <c r="Z185" s="3"/>
      <c r="AA185" s="3"/>
      <c r="AB185" s="2"/>
      <c r="AC185" s="2"/>
      <c r="AD185" s="2"/>
      <c r="AE185" s="2"/>
      <c r="AF185" s="2"/>
    </row>
    <row r="186" spans="1:32" x14ac:dyDescent="0.3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57"/>
      <c r="W186" s="88"/>
      <c r="X186" s="88"/>
      <c r="Y186" s="3"/>
      <c r="Z186" s="3"/>
      <c r="AA186" s="3"/>
      <c r="AB186" s="2"/>
      <c r="AC186" s="2"/>
      <c r="AD186" s="2"/>
      <c r="AE186" s="2"/>
      <c r="AF186" s="2"/>
    </row>
    <row r="187" spans="1:32" x14ac:dyDescent="0.3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57"/>
      <c r="W187" s="88"/>
      <c r="X187" s="88"/>
      <c r="Y187" s="3"/>
      <c r="Z187" s="3"/>
      <c r="AA187" s="3"/>
      <c r="AB187" s="2"/>
      <c r="AC187" s="2"/>
      <c r="AD187" s="2"/>
      <c r="AE187" s="2"/>
      <c r="AF187" s="2"/>
    </row>
    <row r="188" spans="1:32" x14ac:dyDescent="0.3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57"/>
      <c r="W188" s="88"/>
      <c r="X188" s="88"/>
      <c r="Y188" s="3"/>
      <c r="Z188" s="3"/>
      <c r="AA188" s="3"/>
      <c r="AB188" s="2"/>
      <c r="AC188" s="2"/>
      <c r="AD188" s="2"/>
      <c r="AE188" s="2"/>
      <c r="AF188" s="2"/>
    </row>
    <row r="189" spans="1:32" x14ac:dyDescent="0.3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57"/>
      <c r="W189" s="88"/>
      <c r="X189" s="88"/>
      <c r="Y189" s="3"/>
      <c r="Z189" s="3"/>
      <c r="AA189" s="3"/>
      <c r="AB189" s="2"/>
      <c r="AC189" s="2"/>
      <c r="AD189" s="2"/>
      <c r="AE189" s="2"/>
      <c r="AF189" s="2"/>
    </row>
    <row r="190" spans="1:32" x14ac:dyDescent="0.3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57"/>
      <c r="W190" s="88"/>
      <c r="X190" s="88"/>
      <c r="Y190" s="3"/>
      <c r="Z190" s="3"/>
      <c r="AA190" s="3"/>
      <c r="AB190" s="2"/>
      <c r="AC190" s="2"/>
      <c r="AD190" s="2"/>
      <c r="AE190" s="2"/>
      <c r="AF190" s="2"/>
    </row>
    <row r="191" spans="1:32" x14ac:dyDescent="0.3">
      <c r="A191" s="3" t="s">
        <v>95</v>
      </c>
      <c r="B191" s="112" t="s">
        <v>275</v>
      </c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03"/>
      <c r="R191" s="103"/>
      <c r="S191" s="103"/>
      <c r="T191" s="103"/>
      <c r="U191" s="4" t="s">
        <v>274</v>
      </c>
      <c r="V191" s="57">
        <f t="shared" si="2"/>
        <v>0</v>
      </c>
      <c r="W191" s="88" t="s">
        <v>29</v>
      </c>
      <c r="X191" s="88"/>
      <c r="Y191" s="3"/>
      <c r="Z191" s="3"/>
      <c r="AA191" s="3"/>
      <c r="AB191" s="2"/>
      <c r="AC191" s="2"/>
      <c r="AD191" s="2"/>
      <c r="AE191" s="2"/>
      <c r="AF191" s="2"/>
    </row>
    <row r="192" spans="1:32" x14ac:dyDescent="0.3">
      <c r="A192" s="3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4"/>
      <c r="R192" s="4"/>
      <c r="S192" s="4"/>
      <c r="T192" s="4"/>
      <c r="U192" s="4"/>
      <c r="V192" s="57"/>
      <c r="W192" s="88"/>
      <c r="X192" s="88"/>
      <c r="Y192" s="3"/>
      <c r="Z192" s="3"/>
      <c r="AA192" s="3"/>
      <c r="AB192" s="2"/>
      <c r="AC192" s="2"/>
      <c r="AD192" s="2"/>
      <c r="AE192" s="2"/>
      <c r="AF192" s="2"/>
    </row>
    <row r="193" spans="1:32" x14ac:dyDescent="0.3">
      <c r="A193" s="3" t="s">
        <v>96</v>
      </c>
      <c r="B193" s="112" t="s">
        <v>276</v>
      </c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03"/>
      <c r="R193" s="103"/>
      <c r="S193" s="103"/>
      <c r="T193" s="103"/>
      <c r="U193" s="4" t="s">
        <v>274</v>
      </c>
      <c r="V193" s="57">
        <f t="shared" si="2"/>
        <v>0</v>
      </c>
      <c r="W193" s="88" t="s">
        <v>119</v>
      </c>
      <c r="X193" s="88"/>
      <c r="Y193" s="3"/>
      <c r="Z193" s="3"/>
      <c r="AA193" s="3"/>
      <c r="AB193" s="2"/>
      <c r="AC193" s="2"/>
      <c r="AD193" s="2"/>
      <c r="AE193" s="2"/>
      <c r="AF193" s="2"/>
    </row>
    <row r="194" spans="1:32" ht="16.8" customHeight="1" x14ac:dyDescent="0.3">
      <c r="A194" s="3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4"/>
      <c r="R194" s="4"/>
      <c r="S194" s="4"/>
      <c r="T194" s="4"/>
      <c r="U194" s="112" t="s">
        <v>141</v>
      </c>
      <c r="V194" s="57"/>
      <c r="W194" s="88"/>
      <c r="X194" s="88"/>
      <c r="Y194" s="3"/>
      <c r="Z194" s="3"/>
      <c r="AA194" s="3"/>
      <c r="AB194" s="2"/>
      <c r="AC194" s="2"/>
      <c r="AD194" s="2"/>
      <c r="AE194" s="2"/>
      <c r="AF194" s="2"/>
    </row>
    <row r="195" spans="1:32" x14ac:dyDescent="0.3">
      <c r="A195" s="3" t="s">
        <v>97</v>
      </c>
      <c r="B195" s="112" t="s">
        <v>277</v>
      </c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03"/>
      <c r="R195" s="103"/>
      <c r="S195" s="103"/>
      <c r="T195" s="103"/>
      <c r="U195" s="112"/>
      <c r="V195" s="57">
        <f t="shared" si="2"/>
        <v>0</v>
      </c>
      <c r="W195" s="88" t="s">
        <v>279</v>
      </c>
      <c r="X195" s="88"/>
      <c r="Y195" s="3"/>
      <c r="Z195" s="3"/>
      <c r="AA195" s="3"/>
      <c r="AB195" s="2"/>
      <c r="AC195" s="2"/>
      <c r="AD195" s="2"/>
      <c r="AE195" s="2"/>
      <c r="AF195" s="2"/>
    </row>
    <row r="196" spans="1:32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58"/>
      <c r="W196" s="88"/>
      <c r="X196" s="88"/>
      <c r="Y196" s="3"/>
      <c r="Z196" s="3"/>
      <c r="AA196" s="3"/>
      <c r="AB196" s="2"/>
      <c r="AC196" s="2"/>
      <c r="AD196" s="2"/>
      <c r="AE196" s="2"/>
      <c r="AF196" s="2"/>
    </row>
    <row r="197" spans="1:32" x14ac:dyDescent="0.3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57"/>
      <c r="W197" s="88"/>
      <c r="X197" s="88"/>
      <c r="Y197" s="3"/>
      <c r="Z197" s="3"/>
      <c r="AA197" s="3"/>
      <c r="AB197" s="2"/>
      <c r="AC197" s="2"/>
      <c r="AD197" s="2"/>
      <c r="AE197" s="2"/>
      <c r="AF197" s="2"/>
    </row>
    <row r="198" spans="1:32" x14ac:dyDescent="0.3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57"/>
      <c r="W198" s="88"/>
      <c r="X198" s="88"/>
      <c r="Y198" s="3"/>
      <c r="Z198" s="3"/>
      <c r="AA198" s="3"/>
      <c r="AB198" s="2"/>
      <c r="AC198" s="2"/>
      <c r="AD198" s="2"/>
      <c r="AE198" s="2"/>
      <c r="AF198" s="2"/>
    </row>
    <row r="199" spans="1:32" x14ac:dyDescent="0.3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57"/>
      <c r="W199" s="88"/>
      <c r="X199" s="88"/>
      <c r="Y199" s="3"/>
      <c r="Z199" s="3"/>
      <c r="AA199" s="3"/>
      <c r="AB199" s="2"/>
      <c r="AC199" s="2"/>
      <c r="AD199" s="2"/>
      <c r="AE199" s="2"/>
      <c r="AF199" s="2"/>
    </row>
    <row r="200" spans="1:32" x14ac:dyDescent="0.3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7"/>
      <c r="W200" s="88"/>
      <c r="X200" s="88"/>
      <c r="Y200" s="3"/>
      <c r="Z200" s="3"/>
      <c r="AA200" s="3"/>
      <c r="AB200" s="2"/>
      <c r="AC200" s="2"/>
      <c r="AD200" s="2"/>
      <c r="AE200" s="2"/>
      <c r="AF200" s="2"/>
    </row>
    <row r="201" spans="1:32" x14ac:dyDescent="0.3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7"/>
      <c r="W201" s="88"/>
      <c r="X201" s="88"/>
      <c r="Y201" s="3"/>
      <c r="Z201" s="3"/>
      <c r="AA201" s="3"/>
      <c r="AB201" s="2"/>
      <c r="AC201" s="2"/>
      <c r="AD201" s="2"/>
      <c r="AE201" s="2"/>
      <c r="AF201" s="2"/>
    </row>
    <row r="202" spans="1:32" x14ac:dyDescent="0.3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57"/>
      <c r="W202" s="88"/>
      <c r="X202" s="88"/>
      <c r="Y202" s="3"/>
      <c r="Z202" s="3"/>
      <c r="AA202" s="3"/>
      <c r="AB202" s="2"/>
      <c r="AC202" s="2"/>
      <c r="AD202" s="2"/>
      <c r="AE202" s="2"/>
      <c r="AF202" s="2"/>
    </row>
    <row r="203" spans="1:32" x14ac:dyDescent="0.3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57"/>
      <c r="W203" s="88"/>
      <c r="X203" s="88"/>
      <c r="Y203" s="3"/>
      <c r="Z203" s="3"/>
      <c r="AA203" s="3"/>
      <c r="AB203" s="2"/>
      <c r="AC203" s="2"/>
      <c r="AD203" s="2"/>
      <c r="AE203" s="2"/>
      <c r="AF203" s="2"/>
    </row>
    <row r="204" spans="1:32" x14ac:dyDescent="0.3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7"/>
      <c r="W204" s="88"/>
      <c r="X204" s="88"/>
      <c r="Y204" s="3"/>
      <c r="Z204" s="3"/>
      <c r="AA204" s="3"/>
      <c r="AB204" s="2"/>
      <c r="AC204" s="2"/>
      <c r="AD204" s="2"/>
      <c r="AE204" s="2"/>
      <c r="AF204" s="2"/>
    </row>
    <row r="205" spans="1:32" x14ac:dyDescent="0.3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57"/>
      <c r="W205" s="88"/>
      <c r="X205" s="88"/>
      <c r="Y205" s="3"/>
      <c r="Z205" s="3"/>
      <c r="AA205" s="3"/>
      <c r="AB205" s="2"/>
      <c r="AC205" s="2"/>
      <c r="AD205" s="2"/>
      <c r="AE205" s="2"/>
      <c r="AF205" s="2"/>
    </row>
    <row r="206" spans="1:32" x14ac:dyDescent="0.3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7"/>
      <c r="W206" s="88"/>
      <c r="X206" s="88"/>
      <c r="Y206" s="3"/>
      <c r="Z206" s="3"/>
      <c r="AA206" s="3"/>
      <c r="AB206" s="2"/>
      <c r="AC206" s="2"/>
      <c r="AD206" s="2"/>
      <c r="AE206" s="2"/>
      <c r="AF206" s="2"/>
    </row>
    <row r="207" spans="1:32" x14ac:dyDescent="0.3">
      <c r="A207" s="3" t="s">
        <v>98</v>
      </c>
      <c r="B207" s="112" t="s">
        <v>280</v>
      </c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03"/>
      <c r="R207" s="103"/>
      <c r="S207" s="103"/>
      <c r="T207" s="103"/>
      <c r="U207" s="4" t="s">
        <v>38</v>
      </c>
      <c r="V207" s="57">
        <f t="shared" ref="V207:V235" si="3">COUNTIF(Q207,W207)</f>
        <v>0</v>
      </c>
      <c r="W207" s="88" t="s">
        <v>281</v>
      </c>
      <c r="X207" s="88"/>
      <c r="Y207" s="3"/>
      <c r="Z207" s="3"/>
      <c r="AA207" s="3"/>
      <c r="AB207" s="2"/>
      <c r="AC207" s="2"/>
      <c r="AD207" s="2"/>
      <c r="AE207" s="2"/>
      <c r="AF207" s="2"/>
    </row>
    <row r="208" spans="1:32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58"/>
      <c r="W208" s="88"/>
      <c r="X208" s="88"/>
      <c r="Y208" s="3"/>
      <c r="Z208" s="3"/>
      <c r="AA208" s="3"/>
      <c r="AB208" s="2"/>
      <c r="AC208" s="2"/>
      <c r="AD208" s="2"/>
      <c r="AE208" s="2"/>
      <c r="AF208" s="2"/>
    </row>
    <row r="209" spans="1:32" x14ac:dyDescent="0.3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7"/>
      <c r="W209" s="88"/>
      <c r="X209" s="88"/>
      <c r="Y209" s="3"/>
      <c r="Z209" s="3"/>
      <c r="AA209" s="3"/>
      <c r="AB209" s="2"/>
      <c r="AC209" s="2"/>
      <c r="AD209" s="2"/>
      <c r="AE209" s="2"/>
      <c r="AF209" s="2"/>
    </row>
    <row r="210" spans="1:32" x14ac:dyDescent="0.3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7"/>
      <c r="W210" s="88"/>
      <c r="X210" s="88"/>
      <c r="Y210" s="3"/>
      <c r="Z210" s="3"/>
      <c r="AA210" s="3"/>
      <c r="AB210" s="2"/>
      <c r="AC210" s="2"/>
      <c r="AD210" s="2"/>
      <c r="AE210" s="2"/>
      <c r="AF210" s="2"/>
    </row>
    <row r="211" spans="1:32" x14ac:dyDescent="0.3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7"/>
      <c r="W211" s="88"/>
      <c r="X211" s="88"/>
      <c r="Y211" s="3"/>
      <c r="Z211" s="3"/>
      <c r="AA211" s="3"/>
      <c r="AB211" s="2"/>
      <c r="AC211" s="2"/>
      <c r="AD211" s="2"/>
      <c r="AE211" s="2"/>
      <c r="AF211" s="2"/>
    </row>
    <row r="212" spans="1:32" x14ac:dyDescent="0.3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7"/>
      <c r="W212" s="88"/>
      <c r="X212" s="88"/>
      <c r="Y212" s="3"/>
      <c r="Z212" s="3"/>
      <c r="AA212" s="3"/>
      <c r="AB212" s="2"/>
      <c r="AC212" s="2"/>
      <c r="AD212" s="2"/>
      <c r="AE212" s="2"/>
      <c r="AF212" s="2"/>
    </row>
    <row r="213" spans="1:32" x14ac:dyDescent="0.3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7"/>
      <c r="W213" s="88"/>
      <c r="X213" s="88"/>
      <c r="Y213" s="3"/>
      <c r="Z213" s="3"/>
      <c r="AA213" s="3"/>
      <c r="AB213" s="2"/>
      <c r="AC213" s="2"/>
      <c r="AD213" s="2"/>
      <c r="AE213" s="2"/>
      <c r="AF213" s="2"/>
    </row>
    <row r="214" spans="1:32" x14ac:dyDescent="0.3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7"/>
      <c r="W214" s="88"/>
      <c r="X214" s="88"/>
      <c r="Y214" s="3"/>
      <c r="Z214" s="3"/>
      <c r="AA214" s="3"/>
      <c r="AB214" s="2"/>
      <c r="AC214" s="2"/>
      <c r="AD214" s="2"/>
      <c r="AE214" s="2"/>
      <c r="AF214" s="2"/>
    </row>
    <row r="215" spans="1:32" x14ac:dyDescent="0.3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7"/>
      <c r="W215" s="88"/>
      <c r="X215" s="88"/>
      <c r="Y215" s="3"/>
      <c r="Z215" s="3"/>
      <c r="AA215" s="3"/>
      <c r="AB215" s="2"/>
      <c r="AC215" s="2"/>
      <c r="AD215" s="2"/>
      <c r="AE215" s="2"/>
      <c r="AF215" s="2"/>
    </row>
    <row r="216" spans="1:32" x14ac:dyDescent="0.3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7"/>
      <c r="W216" s="88"/>
      <c r="X216" s="88"/>
      <c r="Y216" s="3"/>
      <c r="Z216" s="3"/>
      <c r="AA216" s="3"/>
      <c r="AB216" s="2"/>
      <c r="AC216" s="2"/>
      <c r="AD216" s="2"/>
      <c r="AE216" s="2"/>
      <c r="AF216" s="2"/>
    </row>
    <row r="217" spans="1:32" x14ac:dyDescent="0.3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7"/>
      <c r="W217" s="88"/>
      <c r="X217" s="88"/>
      <c r="Y217" s="3"/>
      <c r="Z217" s="3"/>
      <c r="AA217" s="3"/>
      <c r="AB217" s="2"/>
      <c r="AC217" s="2"/>
      <c r="AD217" s="2"/>
      <c r="AE217" s="2"/>
      <c r="AF217" s="2"/>
    </row>
    <row r="218" spans="1:32" x14ac:dyDescent="0.3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7"/>
      <c r="W218" s="88"/>
      <c r="X218" s="88"/>
      <c r="Y218" s="3"/>
      <c r="Z218" s="3"/>
      <c r="AA218" s="3"/>
      <c r="AB218" s="2"/>
      <c r="AC218" s="2"/>
      <c r="AD218" s="2"/>
      <c r="AE218" s="2"/>
      <c r="AF218" s="2"/>
    </row>
    <row r="219" spans="1:32" x14ac:dyDescent="0.3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7"/>
      <c r="W219" s="88"/>
      <c r="X219" s="88"/>
      <c r="Y219" s="3"/>
      <c r="Z219" s="3"/>
      <c r="AA219" s="3"/>
      <c r="AB219" s="2"/>
      <c r="AC219" s="2"/>
      <c r="AD219" s="2"/>
      <c r="AE219" s="2"/>
      <c r="AF219" s="2"/>
    </row>
    <row r="220" spans="1:32" x14ac:dyDescent="0.3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57"/>
      <c r="W220" s="88"/>
      <c r="X220" s="88"/>
      <c r="Y220" s="3"/>
      <c r="Z220" s="3"/>
      <c r="AA220" s="3"/>
      <c r="AB220" s="2"/>
      <c r="AC220" s="2"/>
      <c r="AD220" s="2"/>
      <c r="AE220" s="2"/>
      <c r="AF220" s="2"/>
    </row>
    <row r="221" spans="1:32" x14ac:dyDescent="0.3">
      <c r="A221" s="3" t="s">
        <v>99</v>
      </c>
      <c r="B221" s="112" t="s">
        <v>283</v>
      </c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03"/>
      <c r="R221" s="103"/>
      <c r="S221" s="103"/>
      <c r="T221" s="103"/>
      <c r="U221" s="4" t="s">
        <v>38</v>
      </c>
      <c r="V221" s="57">
        <f t="shared" si="3"/>
        <v>0</v>
      </c>
      <c r="W221" s="88" t="s">
        <v>282</v>
      </c>
      <c r="X221" s="88"/>
      <c r="Y221" s="3"/>
      <c r="Z221" s="3"/>
      <c r="AA221" s="3"/>
      <c r="AB221" s="2"/>
      <c r="AC221" s="2"/>
      <c r="AD221" s="2"/>
      <c r="AE221" s="2"/>
      <c r="AF221" s="2"/>
    </row>
    <row r="222" spans="1:32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58"/>
      <c r="W222" s="88"/>
      <c r="X222" s="88"/>
      <c r="Y222" s="3"/>
      <c r="Z222" s="3"/>
      <c r="AA222" s="3"/>
      <c r="AB222" s="2"/>
      <c r="AC222" s="2"/>
      <c r="AD222" s="2"/>
      <c r="AE222" s="2"/>
      <c r="AF222" s="2"/>
    </row>
    <row r="223" spans="1:32" x14ac:dyDescent="0.3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57"/>
      <c r="W223" s="88"/>
      <c r="X223" s="88"/>
      <c r="Y223" s="3"/>
      <c r="Z223" s="3"/>
      <c r="AA223" s="3"/>
      <c r="AB223" s="2"/>
      <c r="AC223" s="2"/>
      <c r="AD223" s="2"/>
      <c r="AE223" s="2"/>
      <c r="AF223" s="2"/>
    </row>
    <row r="224" spans="1:32" x14ac:dyDescent="0.3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57"/>
      <c r="W224" s="88"/>
      <c r="X224" s="88"/>
      <c r="Y224" s="3"/>
      <c r="Z224" s="3"/>
      <c r="AA224" s="3"/>
      <c r="AB224" s="2"/>
      <c r="AC224" s="2"/>
      <c r="AD224" s="2"/>
      <c r="AE224" s="2"/>
      <c r="AF224" s="2"/>
    </row>
    <row r="225" spans="1:32" x14ac:dyDescent="0.3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57"/>
      <c r="W225" s="88"/>
      <c r="X225" s="88"/>
      <c r="Y225" s="3"/>
      <c r="Z225" s="3"/>
      <c r="AA225" s="3"/>
      <c r="AB225" s="2"/>
      <c r="AC225" s="2"/>
      <c r="AD225" s="2"/>
      <c r="AE225" s="2"/>
      <c r="AF225" s="2"/>
    </row>
    <row r="226" spans="1:32" x14ac:dyDescent="0.3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57"/>
      <c r="W226" s="88"/>
      <c r="X226" s="88"/>
      <c r="Y226" s="3"/>
      <c r="Z226" s="3"/>
      <c r="AA226" s="3"/>
      <c r="AB226" s="2"/>
      <c r="AC226" s="2"/>
      <c r="AD226" s="2"/>
      <c r="AE226" s="2"/>
      <c r="AF226" s="2"/>
    </row>
    <row r="227" spans="1:32" x14ac:dyDescent="0.3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57"/>
      <c r="W227" s="88"/>
      <c r="X227" s="88"/>
      <c r="Y227" s="3"/>
      <c r="Z227" s="3"/>
      <c r="AA227" s="3"/>
      <c r="AB227" s="2"/>
      <c r="AC227" s="2"/>
      <c r="AD227" s="2"/>
      <c r="AE227" s="2"/>
      <c r="AF227" s="2"/>
    </row>
    <row r="228" spans="1:32" x14ac:dyDescent="0.3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57"/>
      <c r="W228" s="88"/>
      <c r="X228" s="88"/>
      <c r="Y228" s="3"/>
      <c r="Z228" s="3"/>
      <c r="AA228" s="3"/>
      <c r="AB228" s="2"/>
      <c r="AC228" s="2"/>
      <c r="AD228" s="2"/>
      <c r="AE228" s="2"/>
      <c r="AF228" s="2"/>
    </row>
    <row r="229" spans="1:32" x14ac:dyDescent="0.3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57"/>
      <c r="W229" s="88"/>
      <c r="X229" s="88"/>
      <c r="Y229" s="3"/>
      <c r="Z229" s="3"/>
      <c r="AA229" s="3"/>
      <c r="AB229" s="2"/>
      <c r="AC229" s="2"/>
      <c r="AD229" s="2"/>
      <c r="AE229" s="2"/>
      <c r="AF229" s="2"/>
    </row>
    <row r="230" spans="1:32" x14ac:dyDescent="0.3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57"/>
      <c r="W230" s="88"/>
      <c r="X230" s="88"/>
      <c r="Y230" s="3"/>
      <c r="Z230" s="3"/>
      <c r="AA230" s="3"/>
      <c r="AB230" s="2"/>
      <c r="AC230" s="2"/>
      <c r="AD230" s="2"/>
      <c r="AE230" s="2"/>
      <c r="AF230" s="2"/>
    </row>
    <row r="231" spans="1:32" x14ac:dyDescent="0.3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57"/>
      <c r="W231" s="88"/>
      <c r="X231" s="88"/>
      <c r="Y231" s="3"/>
      <c r="Z231" s="3"/>
      <c r="AA231" s="3"/>
      <c r="AB231" s="2"/>
      <c r="AC231" s="2"/>
      <c r="AD231" s="2"/>
      <c r="AE231" s="2"/>
      <c r="AF231" s="2"/>
    </row>
    <row r="232" spans="1:32" x14ac:dyDescent="0.3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57"/>
      <c r="W232" s="88"/>
      <c r="X232" s="88"/>
      <c r="Y232" s="3"/>
      <c r="Z232" s="3"/>
      <c r="AA232" s="3"/>
      <c r="AB232" s="2"/>
      <c r="AC232" s="2"/>
      <c r="AD232" s="2"/>
      <c r="AE232" s="2"/>
      <c r="AF232" s="2"/>
    </row>
    <row r="233" spans="1:32" x14ac:dyDescent="0.3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57"/>
      <c r="W233" s="88"/>
      <c r="X233" s="88"/>
      <c r="Y233" s="3"/>
      <c r="Z233" s="3"/>
      <c r="AA233" s="3"/>
      <c r="AB233" s="2"/>
      <c r="AC233" s="2"/>
      <c r="AD233" s="2"/>
      <c r="AE233" s="2"/>
      <c r="AF233" s="2"/>
    </row>
    <row r="234" spans="1:32" x14ac:dyDescent="0.3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57"/>
      <c r="W234" s="88"/>
      <c r="X234" s="88"/>
      <c r="Y234" s="3"/>
      <c r="Z234" s="3"/>
      <c r="AA234" s="3"/>
      <c r="AB234" s="2"/>
      <c r="AC234" s="2"/>
      <c r="AD234" s="2"/>
      <c r="AE234" s="2"/>
      <c r="AF234" s="2"/>
    </row>
    <row r="235" spans="1:32" x14ac:dyDescent="0.3">
      <c r="A235" s="3" t="s">
        <v>101</v>
      </c>
      <c r="B235" s="112" t="s">
        <v>284</v>
      </c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03"/>
      <c r="R235" s="103"/>
      <c r="S235" s="103"/>
      <c r="T235" s="103"/>
      <c r="U235" s="4" t="s">
        <v>38</v>
      </c>
      <c r="V235" s="57">
        <f t="shared" si="3"/>
        <v>0</v>
      </c>
      <c r="W235" s="88" t="s">
        <v>285</v>
      </c>
      <c r="X235" s="88"/>
      <c r="Y235" s="3"/>
      <c r="Z235" s="3"/>
      <c r="AA235" s="3"/>
      <c r="AB235" s="2"/>
      <c r="AC235" s="2"/>
      <c r="AD235" s="2"/>
      <c r="AE235" s="2"/>
      <c r="AF235" s="2"/>
    </row>
    <row r="236" spans="1:32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58"/>
      <c r="W236" s="88"/>
      <c r="X236" s="88"/>
      <c r="Y236" s="3"/>
      <c r="Z236" s="3"/>
      <c r="AA236" s="3"/>
      <c r="AB236" s="2"/>
      <c r="AC236" s="2"/>
      <c r="AD236" s="2"/>
      <c r="AE236" s="2"/>
      <c r="AF236" s="2"/>
    </row>
    <row r="237" spans="1:32" x14ac:dyDescent="0.3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57"/>
      <c r="W237" s="88"/>
      <c r="X237" s="88"/>
      <c r="Y237" s="3"/>
      <c r="Z237" s="3"/>
      <c r="AA237" s="3"/>
      <c r="AB237" s="2"/>
      <c r="AC237" s="2"/>
      <c r="AD237" s="2"/>
      <c r="AE237" s="2"/>
      <c r="AF237" s="2"/>
    </row>
    <row r="238" spans="1:32" x14ac:dyDescent="0.3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57"/>
      <c r="W238" s="88"/>
      <c r="X238" s="88"/>
      <c r="Y238" s="3"/>
      <c r="Z238" s="3"/>
      <c r="AA238" s="3"/>
      <c r="AB238" s="2"/>
      <c r="AC238" s="2"/>
      <c r="AD238" s="2"/>
      <c r="AE238" s="2"/>
      <c r="AF238" s="2"/>
    </row>
    <row r="239" spans="1:32" x14ac:dyDescent="0.3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57"/>
      <c r="W239" s="88"/>
      <c r="X239" s="88"/>
      <c r="Y239" s="3"/>
      <c r="Z239" s="3"/>
      <c r="AA239" s="3"/>
      <c r="AB239" s="2"/>
      <c r="AC239" s="2"/>
      <c r="AD239" s="2"/>
      <c r="AE239" s="2"/>
      <c r="AF239" s="2"/>
    </row>
    <row r="240" spans="1:32" x14ac:dyDescent="0.3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57"/>
      <c r="W240" s="88"/>
      <c r="X240" s="88"/>
      <c r="Y240" s="3"/>
      <c r="Z240" s="3"/>
      <c r="AA240" s="3"/>
      <c r="AB240" s="2"/>
      <c r="AC240" s="2"/>
      <c r="AD240" s="2"/>
      <c r="AE240" s="2"/>
      <c r="AF240" s="2"/>
    </row>
    <row r="241" spans="1:32" x14ac:dyDescent="0.3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57"/>
      <c r="W241" s="88"/>
      <c r="X241" s="88"/>
      <c r="Y241" s="3"/>
      <c r="Z241" s="3"/>
      <c r="AA241" s="3"/>
      <c r="AB241" s="2"/>
      <c r="AC241" s="2"/>
      <c r="AD241" s="2"/>
      <c r="AE241" s="2"/>
      <c r="AF241" s="2"/>
    </row>
    <row r="242" spans="1:32" x14ac:dyDescent="0.3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57"/>
      <c r="W242" s="88"/>
      <c r="X242" s="88"/>
      <c r="Y242" s="3"/>
      <c r="Z242" s="3"/>
      <c r="AA242" s="3"/>
      <c r="AB242" s="2"/>
      <c r="AC242" s="2"/>
      <c r="AD242" s="2"/>
      <c r="AE242" s="2"/>
      <c r="AF242" s="2"/>
    </row>
    <row r="243" spans="1:32" x14ac:dyDescent="0.3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57"/>
      <c r="W243" s="88"/>
      <c r="X243" s="88"/>
      <c r="Y243" s="3"/>
      <c r="Z243" s="3"/>
      <c r="AA243" s="3"/>
      <c r="AB243" s="2"/>
      <c r="AC243" s="2"/>
      <c r="AD243" s="2"/>
      <c r="AE243" s="2"/>
      <c r="AF243" s="2"/>
    </row>
    <row r="244" spans="1:32" x14ac:dyDescent="0.3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57"/>
      <c r="W244" s="88"/>
      <c r="X244" s="88"/>
      <c r="Y244" s="3"/>
      <c r="Z244" s="3"/>
      <c r="AA244" s="3"/>
      <c r="AB244" s="2"/>
      <c r="AC244" s="2"/>
      <c r="AD244" s="2"/>
      <c r="AE244" s="2"/>
      <c r="AF244" s="2"/>
    </row>
    <row r="245" spans="1:32" x14ac:dyDescent="0.3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57"/>
      <c r="W245" s="88"/>
      <c r="X245" s="88"/>
      <c r="Y245" s="3"/>
      <c r="Z245" s="3"/>
      <c r="AA245" s="3"/>
      <c r="AB245" s="2"/>
      <c r="AC245" s="2"/>
      <c r="AD245" s="2"/>
      <c r="AE245" s="2"/>
      <c r="AF245" s="2"/>
    </row>
    <row r="246" spans="1:32" x14ac:dyDescent="0.3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57"/>
      <c r="W246" s="88"/>
      <c r="X246" s="88"/>
      <c r="Y246" s="3"/>
      <c r="Z246" s="3"/>
      <c r="AA246" s="3"/>
      <c r="AB246" s="2"/>
      <c r="AC246" s="2"/>
      <c r="AD246" s="2"/>
      <c r="AE246" s="2"/>
      <c r="AF246" s="2"/>
    </row>
    <row r="247" spans="1:32" x14ac:dyDescent="0.3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57"/>
      <c r="W247" s="88"/>
      <c r="X247" s="88"/>
      <c r="Y247" s="3"/>
      <c r="Z247" s="3"/>
      <c r="AA247" s="3"/>
      <c r="AB247" s="2"/>
      <c r="AC247" s="2"/>
      <c r="AD247" s="2"/>
      <c r="AE247" s="2"/>
      <c r="AF247" s="2"/>
    </row>
    <row r="248" spans="1:32" x14ac:dyDescent="0.3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57"/>
      <c r="W248" s="88"/>
      <c r="X248" s="88"/>
      <c r="Y248" s="3"/>
      <c r="Z248" s="3"/>
      <c r="AA248" s="3"/>
      <c r="AB248" s="2"/>
      <c r="AC248" s="2"/>
      <c r="AD248" s="2"/>
      <c r="AE248" s="2"/>
      <c r="AF248" s="2"/>
    </row>
    <row r="249" spans="1:32" x14ac:dyDescent="0.3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57"/>
      <c r="W249" s="88"/>
      <c r="X249" s="88"/>
      <c r="Y249" s="3"/>
      <c r="Z249" s="3"/>
      <c r="AA249" s="3"/>
      <c r="AB249" s="2"/>
      <c r="AC249" s="2"/>
      <c r="AD249" s="2"/>
      <c r="AE249" s="2"/>
      <c r="AF249" s="2"/>
    </row>
    <row r="250" spans="1:32" x14ac:dyDescent="0.3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57"/>
      <c r="W250" s="88"/>
      <c r="X250" s="88"/>
      <c r="Y250" s="3"/>
      <c r="Z250" s="3"/>
      <c r="AA250" s="3"/>
      <c r="AB250" s="2"/>
      <c r="AC250" s="2"/>
      <c r="AD250" s="2"/>
      <c r="AE250" s="2"/>
      <c r="AF250" s="2"/>
    </row>
    <row r="251" spans="1:32" x14ac:dyDescent="0.3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57"/>
      <c r="W251" s="88"/>
      <c r="X251" s="88"/>
      <c r="Y251" s="3"/>
      <c r="Z251" s="3"/>
      <c r="AA251" s="3"/>
      <c r="AB251" s="2"/>
      <c r="AC251" s="2"/>
      <c r="AD251" s="2"/>
      <c r="AE251" s="2"/>
      <c r="AF251" s="2"/>
    </row>
    <row r="252" spans="1:32" x14ac:dyDescent="0.3">
      <c r="A252" s="3" t="s">
        <v>102</v>
      </c>
      <c r="B252" s="112" t="s">
        <v>286</v>
      </c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4"/>
      <c r="S252" s="4"/>
      <c r="T252" s="4"/>
      <c r="U252" s="4"/>
      <c r="V252" s="57">
        <f>COUNTIF(J255,W252)</f>
        <v>0</v>
      </c>
      <c r="W252" s="88" t="s">
        <v>4</v>
      </c>
      <c r="X252" s="88"/>
      <c r="Y252" s="3"/>
      <c r="Z252" s="3"/>
      <c r="AA252" s="3"/>
      <c r="AB252" s="2"/>
      <c r="AC252" s="2"/>
      <c r="AD252" s="2"/>
      <c r="AE252" s="2"/>
      <c r="AF252" s="2"/>
    </row>
    <row r="253" spans="1:32" x14ac:dyDescent="0.3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57"/>
      <c r="W253" s="88"/>
      <c r="X253" s="88"/>
      <c r="Y253" s="3"/>
      <c r="Z253" s="3"/>
      <c r="AA253" s="3"/>
      <c r="AB253" s="2"/>
      <c r="AC253" s="2"/>
      <c r="AD253" s="2"/>
      <c r="AE253" s="2"/>
      <c r="AF253" s="2"/>
    </row>
    <row r="254" spans="1:32" x14ac:dyDescent="0.3">
      <c r="A254" s="3"/>
      <c r="B254" s="102" t="s">
        <v>287</v>
      </c>
      <c r="C254" s="102"/>
      <c r="D254" s="4"/>
      <c r="E254" s="4"/>
      <c r="F254" s="102" t="s">
        <v>288</v>
      </c>
      <c r="G254" s="102"/>
      <c r="H254" s="4"/>
      <c r="I254" s="4"/>
      <c r="J254" s="102" t="s">
        <v>289</v>
      </c>
      <c r="K254" s="102"/>
      <c r="L254" s="4"/>
      <c r="M254" s="4"/>
      <c r="N254" s="102" t="s">
        <v>290</v>
      </c>
      <c r="O254" s="102"/>
      <c r="P254" s="4"/>
      <c r="Q254" s="4"/>
      <c r="R254" s="102" t="s">
        <v>291</v>
      </c>
      <c r="S254" s="102"/>
      <c r="T254" s="4"/>
      <c r="U254" s="4"/>
      <c r="V254" s="57"/>
      <c r="W254" s="88"/>
      <c r="X254" s="88"/>
      <c r="Y254" s="3"/>
      <c r="Z254" s="3"/>
      <c r="AA254" s="3"/>
      <c r="AB254" s="2"/>
      <c r="AC254" s="2"/>
      <c r="AD254" s="2"/>
      <c r="AE254" s="2"/>
      <c r="AF254" s="2"/>
    </row>
    <row r="255" spans="1:32" x14ac:dyDescent="0.3">
      <c r="A255" s="3"/>
      <c r="B255" s="103"/>
      <c r="C255" s="103"/>
      <c r="D255" s="4"/>
      <c r="E255" s="4"/>
      <c r="F255" s="103"/>
      <c r="G255" s="103"/>
      <c r="H255" s="4"/>
      <c r="I255" s="4"/>
      <c r="J255" s="103"/>
      <c r="K255" s="103"/>
      <c r="L255" s="4"/>
      <c r="M255" s="4"/>
      <c r="N255" s="103"/>
      <c r="O255" s="103"/>
      <c r="P255" s="4"/>
      <c r="Q255" s="4"/>
      <c r="R255" s="103"/>
      <c r="S255" s="103"/>
      <c r="T255" s="4"/>
      <c r="U255" s="4"/>
      <c r="V255" s="57"/>
      <c r="W255" s="88"/>
      <c r="X255" s="88"/>
      <c r="Y255" s="3"/>
      <c r="Z255" s="3"/>
      <c r="AA255" s="3"/>
      <c r="AB255" s="2"/>
      <c r="AC255" s="2"/>
      <c r="AD255" s="2"/>
      <c r="AE255" s="2"/>
      <c r="AF255" s="2"/>
    </row>
    <row r="256" spans="1:32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58"/>
      <c r="W256" s="88"/>
      <c r="X256" s="88"/>
      <c r="Y256" s="3"/>
      <c r="Z256" s="3"/>
      <c r="AA256" s="3"/>
      <c r="AB256" s="2"/>
      <c r="AC256" s="2"/>
      <c r="AD256" s="2"/>
      <c r="AE256" s="2"/>
      <c r="AF256" s="2"/>
    </row>
    <row r="257" spans="1:32" ht="15" thickBot="1" x14ac:dyDescent="0.35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57"/>
      <c r="W257" s="88"/>
      <c r="X257" s="88"/>
      <c r="Y257" s="3"/>
      <c r="Z257" s="3"/>
      <c r="AA257" s="3"/>
      <c r="AB257" s="2"/>
      <c r="AC257" s="2"/>
      <c r="AD257" s="2"/>
      <c r="AE257" s="2"/>
      <c r="AF257" s="2"/>
    </row>
    <row r="258" spans="1:32" x14ac:dyDescent="0.3">
      <c r="A258" s="3"/>
      <c r="B258" s="104" t="s">
        <v>292</v>
      </c>
      <c r="C258" s="105"/>
      <c r="D258" s="105"/>
      <c r="E258" s="105"/>
      <c r="F258" s="108" t="s">
        <v>294</v>
      </c>
      <c r="G258" s="108"/>
      <c r="H258" s="108" t="s">
        <v>295</v>
      </c>
      <c r="I258" s="108"/>
      <c r="J258" s="108" t="s">
        <v>296</v>
      </c>
      <c r="K258" s="108"/>
      <c r="L258" s="108" t="s">
        <v>297</v>
      </c>
      <c r="M258" s="108"/>
      <c r="N258" s="108" t="s">
        <v>298</v>
      </c>
      <c r="O258" s="109"/>
      <c r="P258" s="102"/>
      <c r="Q258" s="102"/>
      <c r="R258" s="4"/>
      <c r="S258" s="4"/>
      <c r="T258" s="4"/>
      <c r="U258" s="4"/>
      <c r="V258" s="57"/>
      <c r="W258" s="88"/>
      <c r="X258" s="88"/>
      <c r="Y258" s="3"/>
      <c r="Z258" s="3"/>
      <c r="AA258" s="3"/>
      <c r="AB258" s="2"/>
      <c r="AC258" s="2"/>
      <c r="AD258" s="2"/>
      <c r="AE258" s="2"/>
      <c r="AF258" s="2"/>
    </row>
    <row r="259" spans="1:32" ht="15" thickBot="1" x14ac:dyDescent="0.35">
      <c r="A259" s="3"/>
      <c r="B259" s="106" t="s">
        <v>293</v>
      </c>
      <c r="C259" s="107"/>
      <c r="D259" s="107"/>
      <c r="E259" s="107"/>
      <c r="F259" s="110" t="s">
        <v>300</v>
      </c>
      <c r="G259" s="110"/>
      <c r="H259" s="110" t="s">
        <v>301</v>
      </c>
      <c r="I259" s="110"/>
      <c r="J259" s="110" t="s">
        <v>302</v>
      </c>
      <c r="K259" s="110"/>
      <c r="L259" s="110" t="s">
        <v>303</v>
      </c>
      <c r="M259" s="110"/>
      <c r="N259" s="110" t="s">
        <v>299</v>
      </c>
      <c r="O259" s="111"/>
      <c r="P259" s="4"/>
      <c r="Q259" s="4"/>
      <c r="R259" s="4"/>
      <c r="S259" s="4"/>
      <c r="T259" s="4"/>
      <c r="U259" s="4"/>
      <c r="V259" s="57"/>
      <c r="W259" s="88"/>
      <c r="X259" s="88"/>
      <c r="Y259" s="3"/>
      <c r="Z259" s="3"/>
      <c r="AA259" s="3"/>
      <c r="AB259" s="2"/>
      <c r="AC259" s="2"/>
      <c r="AD259" s="2"/>
      <c r="AE259" s="2"/>
      <c r="AF259" s="2"/>
    </row>
    <row r="260" spans="1:32" x14ac:dyDescent="0.3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57"/>
      <c r="W260" s="88"/>
      <c r="X260" s="88"/>
      <c r="Y260" s="3"/>
      <c r="Z260" s="3"/>
      <c r="AA260" s="3"/>
      <c r="AB260" s="2"/>
      <c r="AC260" s="2"/>
      <c r="AD260" s="2"/>
      <c r="AE260" s="2"/>
      <c r="AF260" s="2"/>
    </row>
    <row r="261" spans="1:32" x14ac:dyDescent="0.3">
      <c r="A261" s="3" t="s">
        <v>103</v>
      </c>
      <c r="B261" s="112" t="s">
        <v>418</v>
      </c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4"/>
      <c r="T261" s="4"/>
      <c r="U261" s="4"/>
      <c r="V261" s="57">
        <f>COUNTIF(F264,W261)</f>
        <v>0</v>
      </c>
      <c r="W261" s="88" t="s">
        <v>4</v>
      </c>
      <c r="X261" s="88"/>
      <c r="Y261" s="3"/>
      <c r="Z261" s="3"/>
      <c r="AA261" s="3"/>
      <c r="AB261" s="2"/>
      <c r="AC261" s="2"/>
      <c r="AD261" s="2"/>
      <c r="AE261" s="2"/>
      <c r="AF261" s="2"/>
    </row>
    <row r="262" spans="1:32" x14ac:dyDescent="0.3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57"/>
      <c r="W262" s="88"/>
      <c r="X262" s="88"/>
      <c r="Y262" s="3"/>
      <c r="Z262" s="3"/>
      <c r="AA262" s="3"/>
      <c r="AB262" s="2"/>
      <c r="AC262" s="2"/>
      <c r="AD262" s="2"/>
      <c r="AE262" s="2"/>
      <c r="AF262" s="2"/>
    </row>
    <row r="263" spans="1:32" x14ac:dyDescent="0.3">
      <c r="A263" s="3"/>
      <c r="B263" s="102" t="s">
        <v>291</v>
      </c>
      <c r="C263" s="102"/>
      <c r="D263" s="4"/>
      <c r="E263" s="4"/>
      <c r="F263" s="102" t="s">
        <v>304</v>
      </c>
      <c r="G263" s="102"/>
      <c r="H263" s="4"/>
      <c r="I263" s="4"/>
      <c r="J263" s="102" t="s">
        <v>305</v>
      </c>
      <c r="K263" s="102"/>
      <c r="L263" s="4"/>
      <c r="M263" s="4"/>
      <c r="N263" s="102" t="s">
        <v>306</v>
      </c>
      <c r="O263" s="102"/>
      <c r="P263" s="4"/>
      <c r="Q263" s="4"/>
      <c r="R263" s="102" t="s">
        <v>307</v>
      </c>
      <c r="S263" s="102"/>
      <c r="T263" s="4"/>
      <c r="U263" s="4"/>
      <c r="V263" s="57"/>
      <c r="W263" s="88"/>
      <c r="X263" s="88"/>
      <c r="Y263" s="3"/>
      <c r="Z263" s="3"/>
      <c r="AA263" s="3"/>
      <c r="AB263" s="2"/>
      <c r="AC263" s="2"/>
      <c r="AD263" s="2"/>
      <c r="AE263" s="2"/>
      <c r="AF263" s="2"/>
    </row>
    <row r="264" spans="1:32" x14ac:dyDescent="0.3">
      <c r="A264" s="3"/>
      <c r="B264" s="103"/>
      <c r="C264" s="103"/>
      <c r="D264" s="4"/>
      <c r="E264" s="4"/>
      <c r="F264" s="103"/>
      <c r="G264" s="103"/>
      <c r="H264" s="4"/>
      <c r="I264" s="4"/>
      <c r="J264" s="103"/>
      <c r="K264" s="103"/>
      <c r="L264" s="4"/>
      <c r="M264" s="4"/>
      <c r="N264" s="103"/>
      <c r="O264" s="103"/>
      <c r="P264" s="4"/>
      <c r="Q264" s="4"/>
      <c r="R264" s="103"/>
      <c r="S264" s="103"/>
      <c r="T264" s="4"/>
      <c r="U264" s="4"/>
      <c r="V264" s="57"/>
      <c r="W264" s="88"/>
      <c r="X264" s="88"/>
      <c r="Y264" s="3"/>
      <c r="Z264" s="3"/>
      <c r="AA264" s="3"/>
      <c r="AB264" s="2"/>
      <c r="AC264" s="2"/>
      <c r="AD264" s="2"/>
      <c r="AE264" s="2"/>
      <c r="AF264" s="2"/>
    </row>
    <row r="265" spans="1:32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58"/>
      <c r="W265" s="88"/>
      <c r="X265" s="88"/>
      <c r="Y265" s="3"/>
      <c r="Z265" s="3"/>
      <c r="AA265" s="3"/>
      <c r="AB265" s="2"/>
      <c r="AC265" s="2"/>
      <c r="AD265" s="2"/>
      <c r="AE265" s="2"/>
      <c r="AF265" s="2"/>
    </row>
    <row r="266" spans="1:32" x14ac:dyDescent="0.3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57"/>
      <c r="W266" s="88"/>
      <c r="X266" s="88"/>
      <c r="Y266" s="3"/>
      <c r="Z266" s="3"/>
      <c r="AA266" s="3"/>
      <c r="AB266" s="2"/>
      <c r="AC266" s="2"/>
      <c r="AD266" s="2"/>
      <c r="AE266" s="2"/>
      <c r="AF266" s="2"/>
    </row>
    <row r="267" spans="1:32" x14ac:dyDescent="0.3">
      <c r="A267" s="3"/>
      <c r="B267" s="61"/>
      <c r="C267" s="13"/>
      <c r="D267" s="13"/>
      <c r="E267" s="13"/>
      <c r="F267" s="13"/>
      <c r="G267" s="13"/>
      <c r="H267" s="13"/>
      <c r="I267" s="13"/>
      <c r="J267" s="62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57"/>
      <c r="W267" s="88"/>
      <c r="X267" s="88"/>
      <c r="Y267" s="3"/>
      <c r="Z267" s="3"/>
      <c r="AA267" s="3"/>
      <c r="AB267" s="2"/>
      <c r="AC267" s="2"/>
      <c r="AD267" s="2"/>
      <c r="AE267" s="2"/>
      <c r="AF267" s="2"/>
    </row>
    <row r="268" spans="1:32" x14ac:dyDescent="0.3">
      <c r="A268" s="3"/>
      <c r="B268" s="63"/>
      <c r="C268" s="4"/>
      <c r="D268" s="4"/>
      <c r="E268" s="4"/>
      <c r="F268" s="4"/>
      <c r="G268" s="4"/>
      <c r="H268" s="4"/>
      <c r="I268" s="4"/>
      <c r="J268" s="6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57"/>
      <c r="W268" s="88"/>
      <c r="X268" s="88"/>
      <c r="Y268" s="3"/>
      <c r="Z268" s="3"/>
      <c r="AA268" s="3"/>
      <c r="AB268" s="2"/>
      <c r="AC268" s="2"/>
      <c r="AD268" s="2"/>
      <c r="AE268" s="2"/>
      <c r="AF268" s="2"/>
    </row>
    <row r="269" spans="1:32" x14ac:dyDescent="0.3">
      <c r="A269" s="3"/>
      <c r="B269" s="63"/>
      <c r="C269" s="4"/>
      <c r="D269" s="4"/>
      <c r="E269" s="4"/>
      <c r="F269" s="4"/>
      <c r="G269" s="4"/>
      <c r="H269" s="4"/>
      <c r="I269" s="4"/>
      <c r="J269" s="6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57"/>
      <c r="W269" s="88"/>
      <c r="X269" s="88"/>
      <c r="Y269" s="3"/>
      <c r="Z269" s="3"/>
      <c r="AA269" s="3"/>
      <c r="AB269" s="2"/>
      <c r="AC269" s="2"/>
      <c r="AD269" s="2"/>
      <c r="AE269" s="2"/>
      <c r="AF269" s="2"/>
    </row>
    <row r="270" spans="1:32" x14ac:dyDescent="0.3">
      <c r="A270" s="3"/>
      <c r="B270" s="65"/>
      <c r="C270" s="8"/>
      <c r="D270" s="8"/>
      <c r="E270" s="8"/>
      <c r="F270" s="8"/>
      <c r="G270" s="8"/>
      <c r="H270" s="8"/>
      <c r="I270" s="8"/>
      <c r="J270" s="66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57"/>
      <c r="W270" s="88"/>
      <c r="X270" s="88"/>
      <c r="Y270" s="3"/>
      <c r="Z270" s="3"/>
      <c r="AA270" s="3"/>
      <c r="AB270" s="2"/>
      <c r="AC270" s="2"/>
      <c r="AD270" s="2"/>
      <c r="AE270" s="2"/>
      <c r="AF270" s="2"/>
    </row>
    <row r="271" spans="1:32" x14ac:dyDescent="0.3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57"/>
      <c r="W271" s="88"/>
      <c r="X271" s="88"/>
      <c r="Y271" s="3"/>
      <c r="Z271" s="3"/>
      <c r="AA271" s="3"/>
      <c r="AB271" s="2"/>
      <c r="AC271" s="2"/>
      <c r="AD271" s="2"/>
      <c r="AE271" s="2"/>
      <c r="AF271" s="2"/>
    </row>
    <row r="272" spans="1:32" x14ac:dyDescent="0.3">
      <c r="A272" s="3"/>
      <c r="B272" s="112" t="s">
        <v>308</v>
      </c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4"/>
      <c r="S272" s="4"/>
      <c r="T272" s="4"/>
      <c r="U272" s="4"/>
      <c r="V272" s="57"/>
      <c r="W272" s="88"/>
      <c r="X272" s="88"/>
      <c r="Y272" s="3"/>
      <c r="Z272" s="3"/>
      <c r="AA272" s="3"/>
      <c r="AB272" s="2"/>
      <c r="AC272" s="2"/>
      <c r="AD272" s="2"/>
      <c r="AE272" s="2"/>
      <c r="AF272" s="2"/>
    </row>
    <row r="273" spans="1:32" x14ac:dyDescent="0.3">
      <c r="A273" s="3" t="s">
        <v>104</v>
      </c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4"/>
      <c r="S273" s="4"/>
      <c r="T273" s="4"/>
      <c r="U273" s="4"/>
      <c r="V273" s="57">
        <f>COUNTIF(X273,W273)</f>
        <v>0</v>
      </c>
      <c r="W273" s="90">
        <v>112</v>
      </c>
      <c r="X273" s="88">
        <f>D275*D277</f>
        <v>0</v>
      </c>
      <c r="Y273" s="3"/>
      <c r="Z273" s="3"/>
      <c r="AA273" s="3"/>
      <c r="AB273" s="2"/>
      <c r="AC273" s="2"/>
      <c r="AD273" s="2"/>
      <c r="AE273" s="2"/>
      <c r="AF273" s="2"/>
    </row>
    <row r="274" spans="1:32" x14ac:dyDescent="0.3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57"/>
      <c r="W274" s="88"/>
      <c r="X274" s="88"/>
      <c r="Y274" s="3"/>
      <c r="Z274" s="3"/>
      <c r="AA274" s="3"/>
      <c r="AB274" s="2"/>
      <c r="AC274" s="2"/>
      <c r="AD274" s="2"/>
      <c r="AE274" s="2"/>
      <c r="AF274" s="2"/>
    </row>
    <row r="275" spans="1:32" x14ac:dyDescent="0.3">
      <c r="A275" s="3"/>
      <c r="B275" s="112" t="s">
        <v>309</v>
      </c>
      <c r="C275" s="112"/>
      <c r="D275" s="103"/>
      <c r="E275" s="103"/>
      <c r="F275" s="103"/>
      <c r="G275" s="103"/>
      <c r="H275" s="4" t="s">
        <v>274</v>
      </c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57"/>
      <c r="W275" s="88"/>
      <c r="X275" s="88"/>
      <c r="Y275" s="3"/>
      <c r="Z275" s="3"/>
      <c r="AA275" s="3"/>
      <c r="AB275" s="2"/>
      <c r="AC275" s="2"/>
      <c r="AD275" s="2"/>
      <c r="AE275" s="2"/>
      <c r="AF275" s="2"/>
    </row>
    <row r="276" spans="1:32" x14ac:dyDescent="0.3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57"/>
      <c r="W276" s="88"/>
      <c r="X276" s="88"/>
      <c r="Y276" s="3"/>
      <c r="Z276" s="3"/>
      <c r="AA276" s="3"/>
      <c r="AB276" s="2"/>
      <c r="AC276" s="2"/>
      <c r="AD276" s="2"/>
      <c r="AE276" s="2"/>
      <c r="AF276" s="2"/>
    </row>
    <row r="277" spans="1:32" x14ac:dyDescent="0.3">
      <c r="A277" s="3"/>
      <c r="B277" s="94" t="s">
        <v>310</v>
      </c>
      <c r="C277" s="94"/>
      <c r="D277" s="95"/>
      <c r="E277" s="95"/>
      <c r="F277" s="95"/>
      <c r="G277" s="95"/>
      <c r="H277" s="32" t="s">
        <v>274</v>
      </c>
      <c r="I277" s="32"/>
      <c r="J277" s="32"/>
      <c r="K277" s="32"/>
      <c r="L277" s="32"/>
      <c r="M277" s="32"/>
      <c r="N277" s="32"/>
      <c r="O277" s="32"/>
      <c r="P277" s="32"/>
      <c r="Q277" s="3"/>
      <c r="R277" s="3"/>
      <c r="S277" s="3"/>
      <c r="T277" s="3"/>
      <c r="U277" s="3"/>
      <c r="V277" s="57"/>
      <c r="W277" s="88"/>
      <c r="X277" s="88"/>
      <c r="Y277" s="3"/>
      <c r="Z277" s="3"/>
      <c r="AA277" s="3"/>
      <c r="AB277" s="2"/>
      <c r="AC277" s="2"/>
      <c r="AD277" s="2"/>
      <c r="AE277" s="2"/>
      <c r="AF277" s="2"/>
    </row>
    <row r="278" spans="1:32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58"/>
      <c r="W278" s="88"/>
      <c r="X278" s="88"/>
      <c r="Y278" s="3"/>
      <c r="Z278" s="3"/>
      <c r="AA278" s="3"/>
      <c r="AB278" s="2"/>
      <c r="AC278" s="2"/>
      <c r="AD278" s="2"/>
      <c r="AE278" s="2"/>
      <c r="AF278" s="2"/>
    </row>
    <row r="279" spans="1:32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57"/>
      <c r="W279" s="88"/>
      <c r="X279" s="88"/>
      <c r="Y279" s="3"/>
      <c r="Z279" s="3"/>
      <c r="AA279" s="3"/>
      <c r="AB279" s="2"/>
      <c r="AC279" s="2"/>
      <c r="AD279" s="2"/>
      <c r="AE279" s="2"/>
      <c r="AF279" s="2"/>
    </row>
    <row r="280" spans="1:32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92"/>
      <c r="R280" s="3"/>
      <c r="S280" s="3"/>
      <c r="T280" s="3"/>
      <c r="U280" s="3"/>
      <c r="V280" s="57"/>
      <c r="W280" s="88"/>
      <c r="X280" s="88"/>
      <c r="Y280" s="3"/>
      <c r="Z280" s="3"/>
      <c r="AA280" s="3"/>
      <c r="AB280" s="2"/>
      <c r="AC280" s="2"/>
      <c r="AD280" s="2"/>
      <c r="AE280" s="2"/>
      <c r="AF280" s="2"/>
    </row>
    <row r="281" spans="1:32" x14ac:dyDescent="0.3">
      <c r="A281" s="3" t="s">
        <v>105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3" t="s">
        <v>3</v>
      </c>
      <c r="Q281" s="93"/>
      <c r="R281" s="3"/>
      <c r="S281" s="3"/>
      <c r="T281" s="3"/>
      <c r="U281" s="3"/>
      <c r="V281" s="57">
        <f>COUNTIF(X281,W281)</f>
        <v>0</v>
      </c>
      <c r="W281" s="90">
        <f>7/9</f>
        <v>0.77777777777777779</v>
      </c>
      <c r="X281" s="90" t="e">
        <f>Q280/Q281</f>
        <v>#DIV/0!</v>
      </c>
      <c r="Y281" s="3"/>
      <c r="Z281" s="3"/>
      <c r="AA281" s="3"/>
      <c r="AB281" s="2"/>
      <c r="AC281" s="2"/>
      <c r="AD281" s="2"/>
      <c r="AE281" s="2"/>
      <c r="AF281" s="2"/>
    </row>
    <row r="282" spans="1:32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57"/>
      <c r="W282" s="90"/>
      <c r="X282" s="90"/>
      <c r="Y282" s="3"/>
      <c r="Z282" s="3"/>
      <c r="AA282" s="3"/>
      <c r="AB282" s="2"/>
      <c r="AC282" s="3"/>
      <c r="AD282" s="2"/>
      <c r="AE282" s="2"/>
      <c r="AF282" s="2"/>
    </row>
    <row r="283" spans="1:32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92"/>
      <c r="R283" s="3"/>
      <c r="S283" s="3"/>
      <c r="T283" s="3"/>
      <c r="U283" s="3"/>
      <c r="V283" s="57"/>
      <c r="W283" s="90"/>
      <c r="X283" s="90"/>
      <c r="Y283" s="3"/>
      <c r="Z283" s="3"/>
      <c r="AA283" s="3"/>
      <c r="AB283" s="2"/>
      <c r="AC283" s="2"/>
      <c r="AD283" s="2"/>
      <c r="AE283" s="2"/>
      <c r="AF283" s="2"/>
    </row>
    <row r="284" spans="1:32" x14ac:dyDescent="0.3">
      <c r="A284" s="3" t="s">
        <v>108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3" t="s">
        <v>3</v>
      </c>
      <c r="Q284" s="93"/>
      <c r="R284" s="3"/>
      <c r="S284" s="3"/>
      <c r="T284" s="3"/>
      <c r="U284" s="3"/>
      <c r="V284" s="57">
        <f>COUNTIF(X284,W284)</f>
        <v>0</v>
      </c>
      <c r="W284" s="90">
        <f>13/15</f>
        <v>0.8666666666666667</v>
      </c>
      <c r="X284" s="90" t="e">
        <f>Q283/Q284</f>
        <v>#DIV/0!</v>
      </c>
      <c r="Y284" s="3"/>
      <c r="Z284" s="3"/>
      <c r="AA284" s="3"/>
      <c r="AB284" s="2"/>
      <c r="AC284" s="2"/>
      <c r="AD284" s="2"/>
      <c r="AE284" s="2"/>
      <c r="AF284" s="2"/>
    </row>
    <row r="285" spans="1:32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57"/>
      <c r="W285" s="90"/>
      <c r="X285" s="90"/>
      <c r="Y285" s="3"/>
      <c r="Z285" s="3"/>
      <c r="AA285" s="3"/>
      <c r="AB285" s="2"/>
      <c r="AC285" s="2"/>
      <c r="AD285" s="2"/>
      <c r="AE285" s="2"/>
      <c r="AF285" s="2"/>
    </row>
    <row r="286" spans="1:32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92"/>
      <c r="R286" s="3"/>
      <c r="S286" s="3"/>
      <c r="T286" s="3"/>
      <c r="U286" s="3"/>
      <c r="V286" s="57"/>
      <c r="W286" s="90"/>
      <c r="X286" s="90"/>
      <c r="Y286" s="3"/>
      <c r="Z286" s="3"/>
      <c r="AA286" s="3"/>
      <c r="AB286" s="2"/>
      <c r="AC286" s="2"/>
      <c r="AD286" s="2"/>
      <c r="AE286" s="2"/>
      <c r="AF286" s="2"/>
    </row>
    <row r="287" spans="1:32" x14ac:dyDescent="0.3">
      <c r="A287" s="3" t="s">
        <v>109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3" t="s">
        <v>3</v>
      </c>
      <c r="Q287" s="93"/>
      <c r="R287" s="3"/>
      <c r="S287" s="3"/>
      <c r="T287" s="3"/>
      <c r="U287" s="3"/>
      <c r="V287" s="57">
        <f>COUNTIF(X287,W287)</f>
        <v>0</v>
      </c>
      <c r="W287" s="90">
        <f>3/7</f>
        <v>0.42857142857142855</v>
      </c>
      <c r="X287" s="90" t="e">
        <f>Q286/Q287</f>
        <v>#DIV/0!</v>
      </c>
      <c r="Y287" s="3"/>
      <c r="Z287" s="3"/>
      <c r="AA287" s="3"/>
      <c r="AB287" s="2"/>
      <c r="AC287" s="2"/>
      <c r="AD287" s="2"/>
      <c r="AE287" s="2"/>
      <c r="AF287" s="2"/>
    </row>
    <row r="288" spans="1:32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10"/>
      <c r="R288" s="3"/>
      <c r="S288" s="3"/>
      <c r="T288" s="3"/>
      <c r="U288" s="3"/>
      <c r="V288" s="57"/>
      <c r="W288" s="90"/>
      <c r="X288" s="90"/>
      <c r="Y288" s="3"/>
      <c r="Z288" s="3"/>
      <c r="AA288" s="3"/>
      <c r="AB288" s="2"/>
      <c r="AC288" s="2"/>
      <c r="AD288" s="2"/>
      <c r="AE288" s="2"/>
      <c r="AF288" s="2"/>
    </row>
    <row r="289" spans="1:32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92"/>
      <c r="R289" s="3"/>
      <c r="S289" s="3"/>
      <c r="T289" s="3"/>
      <c r="U289" s="3"/>
      <c r="V289" s="57"/>
      <c r="W289" s="90"/>
      <c r="X289" s="90"/>
      <c r="Y289" s="3"/>
      <c r="Z289" s="3"/>
      <c r="AA289" s="3"/>
      <c r="AB289" s="2"/>
      <c r="AC289" s="2"/>
      <c r="AD289" s="2"/>
      <c r="AE289" s="2"/>
      <c r="AF289" s="2"/>
    </row>
    <row r="290" spans="1:32" x14ac:dyDescent="0.3">
      <c r="A290" s="3" t="s">
        <v>110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3" t="s">
        <v>3</v>
      </c>
      <c r="Q290" s="93"/>
      <c r="R290" s="3"/>
      <c r="S290" s="3"/>
      <c r="T290" s="3"/>
      <c r="U290" s="3"/>
      <c r="V290" s="57">
        <f>COUNTIF(X290,W290)</f>
        <v>0</v>
      </c>
      <c r="W290" s="90">
        <f>7/12</f>
        <v>0.58333333333333337</v>
      </c>
      <c r="X290" s="90" t="e">
        <f>Q289/Q290</f>
        <v>#DIV/0!</v>
      </c>
      <c r="Y290" s="3"/>
      <c r="Z290" s="3"/>
      <c r="AA290" s="3"/>
      <c r="AB290" s="2"/>
      <c r="AC290" s="2"/>
      <c r="AD290" s="2"/>
      <c r="AE290" s="2"/>
      <c r="AF290" s="2"/>
    </row>
    <row r="291" spans="1:32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57"/>
      <c r="W291" s="90"/>
      <c r="X291" s="90"/>
      <c r="Y291" s="3"/>
      <c r="Z291" s="3"/>
      <c r="AA291" s="3"/>
      <c r="AB291" s="2"/>
      <c r="AC291" s="2"/>
      <c r="AD291" s="2"/>
      <c r="AE291" s="2"/>
      <c r="AF291" s="2"/>
    </row>
    <row r="292" spans="1:32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92"/>
      <c r="R292" s="3"/>
      <c r="S292" s="3"/>
      <c r="T292" s="3"/>
      <c r="U292" s="3"/>
      <c r="V292" s="57"/>
      <c r="W292" s="90"/>
      <c r="X292" s="90"/>
      <c r="Y292" s="3"/>
      <c r="Z292" s="3"/>
      <c r="AA292" s="3"/>
      <c r="AB292" s="2"/>
      <c r="AC292" s="2"/>
      <c r="AD292" s="2"/>
      <c r="AE292" s="2"/>
      <c r="AF292" s="2"/>
    </row>
    <row r="293" spans="1:32" x14ac:dyDescent="0.3">
      <c r="A293" s="3" t="s">
        <v>111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3" t="s">
        <v>3</v>
      </c>
      <c r="Q293" s="93"/>
      <c r="R293" s="3"/>
      <c r="S293" s="3"/>
      <c r="T293" s="3"/>
      <c r="U293" s="3"/>
      <c r="V293" s="57">
        <f>COUNTIF(X293,W293)</f>
        <v>0</v>
      </c>
      <c r="W293" s="90">
        <f>8/11</f>
        <v>0.72727272727272729</v>
      </c>
      <c r="X293" s="90" t="e">
        <f>Q292/Q293</f>
        <v>#DIV/0!</v>
      </c>
      <c r="Y293" s="3"/>
      <c r="Z293" s="3"/>
      <c r="AA293" s="3"/>
      <c r="AB293" s="2"/>
      <c r="AC293" s="2"/>
      <c r="AD293" s="2"/>
      <c r="AE293" s="2"/>
      <c r="AF293" s="2"/>
    </row>
    <row r="294" spans="1:32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57"/>
      <c r="W294" s="90"/>
      <c r="X294" s="90"/>
      <c r="Y294" s="3"/>
      <c r="Z294" s="3"/>
      <c r="AA294" s="3"/>
      <c r="AB294" s="2"/>
      <c r="AC294" s="2"/>
      <c r="AD294" s="2"/>
      <c r="AE294" s="2"/>
      <c r="AF294" s="2"/>
    </row>
    <row r="295" spans="1:32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92"/>
      <c r="R295" s="3"/>
      <c r="S295" s="3"/>
      <c r="T295" s="3"/>
      <c r="U295" s="3"/>
      <c r="V295" s="57"/>
      <c r="W295" s="90"/>
      <c r="X295" s="90"/>
      <c r="Y295" s="3"/>
      <c r="Z295" s="3"/>
      <c r="AA295" s="3"/>
      <c r="AB295" s="2"/>
      <c r="AC295" s="2"/>
      <c r="AD295" s="2"/>
      <c r="AE295" s="2"/>
      <c r="AF295" s="2"/>
    </row>
    <row r="296" spans="1:32" x14ac:dyDescent="0.3">
      <c r="A296" s="3" t="s">
        <v>112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3" t="s">
        <v>3</v>
      </c>
      <c r="Q296" s="93"/>
      <c r="R296" s="3"/>
      <c r="S296" s="3"/>
      <c r="T296" s="3"/>
      <c r="U296" s="3"/>
      <c r="V296" s="57">
        <f>COUNTIF(X296,W296)</f>
        <v>0</v>
      </c>
      <c r="W296" s="90">
        <f>6/35</f>
        <v>0.17142857142857143</v>
      </c>
      <c r="X296" s="90" t="e">
        <f>Q295/Q296</f>
        <v>#DIV/0!</v>
      </c>
      <c r="Y296" s="3"/>
      <c r="Z296" s="3"/>
      <c r="AA296" s="3"/>
      <c r="AB296" s="2"/>
      <c r="AC296" s="2"/>
      <c r="AD296" s="2"/>
      <c r="AE296" s="2"/>
      <c r="AF296" s="2"/>
    </row>
    <row r="297" spans="1:32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57"/>
      <c r="W297" s="90"/>
      <c r="X297" s="90"/>
      <c r="Y297" s="3"/>
      <c r="Z297" s="3"/>
      <c r="AA297" s="3"/>
      <c r="AB297" s="2"/>
      <c r="AC297" s="2"/>
      <c r="AD297" s="2"/>
      <c r="AE297" s="2"/>
      <c r="AF297" s="2"/>
    </row>
    <row r="298" spans="1:32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58"/>
      <c r="W298" s="88"/>
      <c r="X298" s="88"/>
      <c r="Y298" s="3"/>
      <c r="Z298" s="3"/>
      <c r="AA298" s="3"/>
      <c r="AB298" s="2"/>
      <c r="AC298" s="2"/>
      <c r="AD298" s="2"/>
      <c r="AE298" s="2"/>
      <c r="AF298" s="2"/>
    </row>
    <row r="299" spans="1:32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57"/>
      <c r="W299" s="88"/>
      <c r="X299" s="88"/>
      <c r="Y299" s="3"/>
      <c r="Z299" s="3"/>
      <c r="AA299" s="3"/>
      <c r="AB299" s="2"/>
      <c r="AC299" s="2"/>
      <c r="AD299" s="2"/>
      <c r="AE299" s="2"/>
      <c r="AF299" s="2"/>
    </row>
    <row r="300" spans="1:32" x14ac:dyDescent="0.3">
      <c r="A300" s="3"/>
      <c r="B300" s="94" t="s">
        <v>114</v>
      </c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3"/>
      <c r="Q300" s="3"/>
      <c r="R300" s="3"/>
      <c r="S300" s="3"/>
      <c r="T300" s="3"/>
      <c r="U300" s="3"/>
      <c r="V300" s="57"/>
      <c r="W300" s="88"/>
      <c r="X300" s="88"/>
      <c r="Y300" s="3"/>
      <c r="Z300" s="3"/>
      <c r="AA300" s="3"/>
      <c r="AB300" s="2"/>
      <c r="AC300" s="2"/>
      <c r="AD300" s="2"/>
      <c r="AE300" s="2"/>
      <c r="AF300" s="2"/>
    </row>
    <row r="301" spans="1:32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57"/>
      <c r="W301" s="88"/>
      <c r="X301" s="88"/>
      <c r="Y301" s="3"/>
      <c r="Z301" s="3"/>
      <c r="AA301" s="3"/>
      <c r="AB301" s="2"/>
      <c r="AC301" s="2"/>
      <c r="AD301" s="2"/>
      <c r="AE301" s="2"/>
      <c r="AF301" s="2"/>
    </row>
    <row r="302" spans="1:32" x14ac:dyDescent="0.3">
      <c r="A302" s="3" t="s">
        <v>115</v>
      </c>
      <c r="B302" s="72" t="s">
        <v>87</v>
      </c>
      <c r="C302" s="73"/>
      <c r="D302" s="73" t="s">
        <v>24</v>
      </c>
      <c r="E302" s="73"/>
      <c r="F302" s="73" t="s">
        <v>85</v>
      </c>
      <c r="G302" s="73"/>
      <c r="H302" s="73" t="s">
        <v>25</v>
      </c>
      <c r="I302" s="73"/>
      <c r="J302" s="73" t="s">
        <v>118</v>
      </c>
      <c r="K302" s="74"/>
      <c r="L302" s="75">
        <v>11</v>
      </c>
      <c r="M302" s="10"/>
      <c r="N302" s="10"/>
      <c r="O302" s="10"/>
      <c r="P302" s="3"/>
      <c r="Q302" s="95"/>
      <c r="R302" s="95"/>
      <c r="S302" s="95"/>
      <c r="T302" s="95"/>
      <c r="U302" s="3"/>
      <c r="V302" s="57">
        <f t="shared" ref="V302:V343" si="4">COUNTIF(Q302,W302)</f>
        <v>0</v>
      </c>
      <c r="W302" s="88" t="s">
        <v>25</v>
      </c>
      <c r="X302" s="88"/>
      <c r="Y302" s="3"/>
      <c r="Z302" s="3"/>
      <c r="AA302" s="3"/>
      <c r="AB302" s="2"/>
      <c r="AC302" s="2"/>
      <c r="AD302" s="2"/>
      <c r="AE302" s="2"/>
      <c r="AF302" s="2"/>
    </row>
    <row r="303" spans="1:32" x14ac:dyDescent="0.3">
      <c r="A303" s="3"/>
      <c r="B303" s="5"/>
      <c r="C303" s="5"/>
      <c r="D303" s="5"/>
      <c r="E303" s="5"/>
      <c r="F303" s="5"/>
      <c r="G303" s="5"/>
      <c r="H303" s="5"/>
      <c r="I303" s="5"/>
      <c r="J303" s="5"/>
      <c r="K303" s="67"/>
      <c r="L303" s="68"/>
      <c r="M303" s="10"/>
      <c r="N303" s="10"/>
      <c r="O303" s="10"/>
      <c r="P303" s="3"/>
      <c r="Q303" s="3"/>
      <c r="R303" s="3"/>
      <c r="S303" s="3"/>
      <c r="T303" s="3"/>
      <c r="U303" s="3"/>
      <c r="V303" s="57"/>
      <c r="W303" s="88"/>
      <c r="X303" s="88"/>
      <c r="Y303" s="3"/>
      <c r="Z303" s="3"/>
      <c r="AA303" s="3"/>
      <c r="AB303" s="2"/>
      <c r="AC303" s="2"/>
      <c r="AD303" s="2"/>
      <c r="AE303" s="2"/>
      <c r="AF303" s="2"/>
    </row>
    <row r="304" spans="1:32" x14ac:dyDescent="0.3">
      <c r="A304" s="3" t="s">
        <v>116</v>
      </c>
      <c r="B304" s="72" t="s">
        <v>113</v>
      </c>
      <c r="C304" s="73"/>
      <c r="D304" s="73" t="s">
        <v>311</v>
      </c>
      <c r="E304" s="73"/>
      <c r="F304" s="73" t="s">
        <v>120</v>
      </c>
      <c r="G304" s="73"/>
      <c r="H304" s="73" t="s">
        <v>312</v>
      </c>
      <c r="I304" s="73"/>
      <c r="J304" s="73" t="s">
        <v>29</v>
      </c>
      <c r="K304" s="74"/>
      <c r="L304" s="75">
        <v>13</v>
      </c>
      <c r="M304" s="10"/>
      <c r="N304" s="10"/>
      <c r="O304" s="10"/>
      <c r="P304" s="3"/>
      <c r="Q304" s="95"/>
      <c r="R304" s="95"/>
      <c r="S304" s="95"/>
      <c r="T304" s="95"/>
      <c r="U304" s="3"/>
      <c r="V304" s="57">
        <f t="shared" si="4"/>
        <v>0</v>
      </c>
      <c r="W304" s="88" t="s">
        <v>313</v>
      </c>
      <c r="X304" s="88"/>
      <c r="Y304" s="3"/>
      <c r="Z304" s="3"/>
      <c r="AA304" s="3"/>
      <c r="AB304" s="2"/>
      <c r="AC304" s="2"/>
      <c r="AD304" s="2"/>
      <c r="AE304" s="2"/>
      <c r="AF304" s="2"/>
    </row>
    <row r="305" spans="1:32" x14ac:dyDescent="0.3">
      <c r="A305" s="3"/>
      <c r="B305" s="5"/>
      <c r="C305" s="5"/>
      <c r="D305" s="5"/>
      <c r="E305" s="5"/>
      <c r="F305" s="5"/>
      <c r="G305" s="5"/>
      <c r="H305" s="5"/>
      <c r="I305" s="5"/>
      <c r="J305" s="5"/>
      <c r="K305" s="67"/>
      <c r="L305" s="68"/>
      <c r="M305" s="10"/>
      <c r="N305" s="10"/>
      <c r="O305" s="10"/>
      <c r="P305" s="3"/>
      <c r="Q305" s="3"/>
      <c r="R305" s="3"/>
      <c r="S305" s="3"/>
      <c r="T305" s="3"/>
      <c r="U305" s="3"/>
      <c r="V305" s="57"/>
      <c r="W305" s="88"/>
      <c r="X305" s="88"/>
      <c r="Y305" s="3"/>
      <c r="Z305" s="3"/>
      <c r="AA305" s="3"/>
      <c r="AB305" s="2"/>
      <c r="AC305" s="2"/>
      <c r="AD305" s="2"/>
      <c r="AE305" s="2"/>
      <c r="AF305" s="2"/>
    </row>
    <row r="306" spans="1:32" x14ac:dyDescent="0.3">
      <c r="A306" s="3" t="s">
        <v>117</v>
      </c>
      <c r="B306" s="72" t="s">
        <v>314</v>
      </c>
      <c r="C306" s="73"/>
      <c r="D306" s="73" t="s">
        <v>25</v>
      </c>
      <c r="E306" s="73"/>
      <c r="F306" s="73" t="s">
        <v>85</v>
      </c>
      <c r="G306" s="73"/>
      <c r="H306" s="73" t="s">
        <v>106</v>
      </c>
      <c r="I306" s="73"/>
      <c r="J306" s="73" t="s">
        <v>315</v>
      </c>
      <c r="K306" s="74"/>
      <c r="L306" s="75">
        <v>2</v>
      </c>
      <c r="M306" s="10"/>
      <c r="N306" s="10"/>
      <c r="O306" s="10"/>
      <c r="P306" s="3"/>
      <c r="Q306" s="95"/>
      <c r="R306" s="95"/>
      <c r="S306" s="95"/>
      <c r="T306" s="95"/>
      <c r="U306" s="3"/>
      <c r="V306" s="57">
        <f t="shared" si="4"/>
        <v>0</v>
      </c>
      <c r="W306" s="88" t="s">
        <v>107</v>
      </c>
      <c r="X306" s="88"/>
      <c r="Y306" s="3"/>
      <c r="Z306" s="3"/>
      <c r="AA306" s="3"/>
      <c r="AB306" s="2"/>
      <c r="AC306" s="2"/>
      <c r="AD306" s="2"/>
      <c r="AE306" s="2"/>
      <c r="AF306" s="2"/>
    </row>
    <row r="307" spans="1:32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58"/>
      <c r="W307" s="88"/>
      <c r="X307" s="88"/>
      <c r="Y307" s="3"/>
      <c r="Z307" s="3"/>
      <c r="AA307" s="3"/>
      <c r="AB307" s="2"/>
      <c r="AC307" s="2"/>
      <c r="AD307" s="2"/>
      <c r="AE307" s="2"/>
      <c r="AF307" s="2"/>
    </row>
    <row r="308" spans="1:32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57"/>
      <c r="W308" s="88"/>
      <c r="X308" s="88"/>
      <c r="Y308" s="3"/>
      <c r="Z308" s="3"/>
      <c r="AA308" s="3"/>
      <c r="AB308" s="2"/>
      <c r="AC308" s="2"/>
      <c r="AD308" s="2"/>
      <c r="AE308" s="2"/>
      <c r="AF308" s="2"/>
    </row>
    <row r="309" spans="1:32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57"/>
      <c r="W309" s="88"/>
      <c r="X309" s="88"/>
      <c r="Y309" s="3"/>
      <c r="Z309" s="3"/>
      <c r="AA309" s="3"/>
      <c r="AB309" s="2"/>
      <c r="AC309" s="2"/>
      <c r="AD309" s="2"/>
      <c r="AE309" s="2"/>
      <c r="AF309" s="2"/>
    </row>
    <row r="310" spans="1:32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57"/>
      <c r="W310" s="88"/>
      <c r="X310" s="88"/>
      <c r="Y310" s="3"/>
      <c r="Z310" s="3"/>
      <c r="AA310" s="3"/>
      <c r="AB310" s="2"/>
      <c r="AC310" s="2"/>
      <c r="AD310" s="2"/>
      <c r="AE310" s="2"/>
      <c r="AF310" s="2"/>
    </row>
    <row r="311" spans="1:32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57"/>
      <c r="W311" s="88"/>
      <c r="X311" s="88"/>
      <c r="Y311" s="3"/>
      <c r="Z311" s="3"/>
      <c r="AA311" s="3"/>
      <c r="AB311" s="2"/>
      <c r="AC311" s="2"/>
      <c r="AD311" s="2"/>
      <c r="AE311" s="2"/>
      <c r="AF311" s="2"/>
    </row>
    <row r="312" spans="1:32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57"/>
      <c r="W312" s="88"/>
      <c r="X312" s="88"/>
      <c r="Y312" s="3"/>
      <c r="Z312" s="3"/>
      <c r="AA312" s="3"/>
      <c r="AB312" s="2"/>
      <c r="AC312" s="2"/>
      <c r="AD312" s="2"/>
      <c r="AE312" s="2"/>
      <c r="AF312" s="2"/>
    </row>
    <row r="313" spans="1:32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57"/>
      <c r="W313" s="88"/>
      <c r="X313" s="88"/>
      <c r="Y313" s="3"/>
      <c r="Z313" s="3"/>
      <c r="AA313" s="3"/>
      <c r="AB313" s="2"/>
      <c r="AC313" s="2"/>
      <c r="AD313" s="2"/>
      <c r="AE313" s="2"/>
      <c r="AF313" s="2"/>
    </row>
    <row r="314" spans="1:32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57"/>
      <c r="W314" s="88"/>
      <c r="X314" s="88"/>
      <c r="Y314" s="3"/>
      <c r="Z314" s="3"/>
      <c r="AA314" s="3"/>
      <c r="AB314" s="2"/>
      <c r="AC314" s="2"/>
      <c r="AD314" s="2"/>
      <c r="AE314" s="2"/>
      <c r="AF314" s="2"/>
    </row>
    <row r="315" spans="1:32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57"/>
      <c r="W315" s="88"/>
      <c r="X315" s="88"/>
      <c r="Y315" s="3"/>
      <c r="Z315" s="3"/>
      <c r="AA315" s="3"/>
      <c r="AB315" s="2"/>
      <c r="AC315" s="2"/>
      <c r="AD315" s="2"/>
      <c r="AE315" s="2"/>
      <c r="AF315" s="2"/>
    </row>
    <row r="316" spans="1:32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57"/>
      <c r="W316" s="88"/>
      <c r="X316" s="88"/>
      <c r="Y316" s="3"/>
      <c r="Z316" s="3"/>
      <c r="AA316" s="3"/>
      <c r="AB316" s="2"/>
      <c r="AC316" s="2"/>
      <c r="AD316" s="2"/>
      <c r="AE316" s="2"/>
      <c r="AF316" s="2"/>
    </row>
    <row r="317" spans="1:32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57"/>
      <c r="W317" s="88"/>
      <c r="X317" s="88"/>
      <c r="Y317" s="3"/>
      <c r="Z317" s="3"/>
      <c r="AA317" s="3"/>
      <c r="AB317" s="2"/>
      <c r="AC317" s="2"/>
      <c r="AD317" s="2"/>
      <c r="AE317" s="2"/>
      <c r="AF317" s="2"/>
    </row>
    <row r="318" spans="1:32" x14ac:dyDescent="0.3">
      <c r="A318" s="3"/>
      <c r="B318" s="94" t="s">
        <v>320</v>
      </c>
      <c r="C318" s="94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3"/>
      <c r="R318" s="3"/>
      <c r="S318" s="3"/>
      <c r="T318" s="3"/>
      <c r="U318" s="3"/>
      <c r="V318" s="57"/>
      <c r="W318" s="88"/>
      <c r="X318" s="88"/>
      <c r="Y318" s="3"/>
      <c r="Z318" s="3"/>
      <c r="AA318" s="3"/>
      <c r="AB318" s="2"/>
      <c r="AC318" s="2"/>
      <c r="AD318" s="2"/>
      <c r="AE318" s="2"/>
      <c r="AF318" s="2"/>
    </row>
    <row r="319" spans="1:32" x14ac:dyDescent="0.3">
      <c r="A319" s="3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"/>
      <c r="R319" s="3"/>
      <c r="S319" s="3"/>
      <c r="T319" s="3"/>
      <c r="U319" s="3"/>
      <c r="V319" s="57"/>
      <c r="W319" s="88"/>
      <c r="X319" s="88"/>
      <c r="Y319" s="3"/>
      <c r="Z319" s="3"/>
      <c r="AA319" s="3"/>
      <c r="AB319" s="2"/>
      <c r="AC319" s="2"/>
      <c r="AD319" s="2"/>
      <c r="AE319" s="2"/>
      <c r="AF319" s="2"/>
    </row>
    <row r="320" spans="1:32" x14ac:dyDescent="0.3">
      <c r="A320" s="3" t="s">
        <v>122</v>
      </c>
      <c r="B320" s="94" t="s">
        <v>321</v>
      </c>
      <c r="C320" s="94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5"/>
      <c r="R320" s="95"/>
      <c r="S320" s="95"/>
      <c r="T320" s="95"/>
      <c r="U320" s="3" t="s">
        <v>38</v>
      </c>
      <c r="V320" s="57">
        <f t="shared" si="4"/>
        <v>0</v>
      </c>
      <c r="W320" s="88" t="s">
        <v>270</v>
      </c>
      <c r="X320" s="88"/>
      <c r="Y320" s="3"/>
      <c r="Z320" s="3"/>
      <c r="AA320" s="3"/>
      <c r="AB320" s="2"/>
      <c r="AC320" s="2"/>
      <c r="AD320" s="2"/>
      <c r="AE320" s="2"/>
      <c r="AF320" s="2"/>
    </row>
    <row r="321" spans="1:32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58"/>
      <c r="W321" s="88"/>
      <c r="X321" s="88"/>
      <c r="Y321" s="3"/>
      <c r="Z321" s="3"/>
      <c r="AA321" s="3"/>
      <c r="AB321" s="2"/>
      <c r="AC321" s="2"/>
      <c r="AD321" s="2"/>
      <c r="AE321" s="2"/>
      <c r="AF321" s="2"/>
    </row>
    <row r="322" spans="1:32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57"/>
      <c r="W322" s="88"/>
      <c r="X322" s="88"/>
      <c r="Y322" s="3"/>
      <c r="Z322" s="3"/>
      <c r="AA322" s="3"/>
      <c r="AB322" s="2"/>
      <c r="AC322" s="2"/>
      <c r="AD322" s="2"/>
      <c r="AE322" s="2"/>
      <c r="AF322" s="2"/>
    </row>
    <row r="323" spans="1:32" x14ac:dyDescent="0.3">
      <c r="A323" s="3" t="s">
        <v>123</v>
      </c>
      <c r="B323" s="94" t="s">
        <v>316</v>
      </c>
      <c r="C323" s="94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33" t="s">
        <v>3</v>
      </c>
      <c r="Q323" s="95"/>
      <c r="R323" s="95"/>
      <c r="S323" s="95"/>
      <c r="T323" s="95"/>
      <c r="U323" s="3"/>
      <c r="V323" s="57">
        <f t="shared" si="4"/>
        <v>0</v>
      </c>
      <c r="W323" s="88" t="s">
        <v>318</v>
      </c>
      <c r="X323" s="88"/>
      <c r="Y323" s="3"/>
      <c r="Z323" s="3"/>
      <c r="AA323" s="3"/>
      <c r="AB323" s="2"/>
      <c r="AC323" s="2"/>
      <c r="AD323" s="2"/>
      <c r="AE323" s="2"/>
      <c r="AF323" s="2"/>
    </row>
    <row r="324" spans="1:32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57"/>
      <c r="W324" s="88"/>
      <c r="X324" s="88"/>
      <c r="Y324" s="3"/>
      <c r="Z324" s="3"/>
      <c r="AA324" s="3"/>
      <c r="AB324" s="2"/>
      <c r="AC324" s="2"/>
      <c r="AD324" s="2"/>
      <c r="AE324" s="2"/>
      <c r="AF324" s="2"/>
    </row>
    <row r="325" spans="1:32" x14ac:dyDescent="0.3">
      <c r="A325" s="3" t="s">
        <v>124</v>
      </c>
      <c r="B325" s="94" t="s">
        <v>317</v>
      </c>
      <c r="C325" s="9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33" t="s">
        <v>3</v>
      </c>
      <c r="Q325" s="95"/>
      <c r="R325" s="95"/>
      <c r="S325" s="95"/>
      <c r="T325" s="95"/>
      <c r="U325" s="3"/>
      <c r="V325" s="57">
        <f t="shared" si="4"/>
        <v>0</v>
      </c>
      <c r="W325" s="88" t="s">
        <v>319</v>
      </c>
      <c r="X325" s="88"/>
      <c r="Y325" s="3"/>
      <c r="Z325" s="3"/>
      <c r="AA325" s="3"/>
      <c r="AB325" s="2"/>
      <c r="AC325" s="2"/>
      <c r="AD325" s="2"/>
      <c r="AE325" s="2"/>
      <c r="AF325" s="2"/>
    </row>
    <row r="326" spans="1:32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58"/>
      <c r="W326" s="88"/>
      <c r="X326" s="88"/>
      <c r="Y326" s="3"/>
      <c r="Z326" s="3"/>
      <c r="AA326" s="3"/>
      <c r="AB326" s="2"/>
      <c r="AC326" s="2"/>
      <c r="AD326" s="2"/>
      <c r="AE326" s="2"/>
      <c r="AF326" s="2"/>
    </row>
    <row r="327" spans="1:32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57"/>
      <c r="W327" s="88"/>
      <c r="X327" s="88"/>
      <c r="Y327" s="3"/>
      <c r="Z327" s="3"/>
      <c r="AA327" s="3"/>
      <c r="AB327" s="2"/>
      <c r="AC327" s="2"/>
      <c r="AD327" s="2"/>
      <c r="AE327" s="2"/>
      <c r="AF327" s="2"/>
    </row>
    <row r="328" spans="1:32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57"/>
      <c r="W328" s="88"/>
      <c r="X328" s="88"/>
      <c r="Y328" s="3"/>
      <c r="Z328" s="3"/>
      <c r="AA328" s="3"/>
      <c r="AB328" s="2"/>
      <c r="AC328" s="2"/>
      <c r="AD328" s="2"/>
      <c r="AE328" s="2"/>
      <c r="AF328" s="2"/>
    </row>
    <row r="329" spans="1:32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57"/>
      <c r="W329" s="88"/>
      <c r="X329" s="88"/>
      <c r="Y329" s="3"/>
      <c r="Z329" s="3"/>
      <c r="AA329" s="3"/>
      <c r="AB329" s="2"/>
      <c r="AC329" s="2"/>
      <c r="AD329" s="2"/>
      <c r="AE329" s="2"/>
      <c r="AF329" s="2"/>
    </row>
    <row r="330" spans="1:32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57"/>
      <c r="W330" s="88"/>
      <c r="X330" s="88"/>
      <c r="Y330" s="3"/>
      <c r="Z330" s="3"/>
      <c r="AA330" s="3"/>
      <c r="AB330" s="2"/>
      <c r="AC330" s="2"/>
      <c r="AD330" s="2"/>
      <c r="AE330" s="2"/>
      <c r="AF330" s="2"/>
    </row>
    <row r="331" spans="1:32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57"/>
      <c r="W331" s="88"/>
      <c r="X331" s="88"/>
      <c r="Y331" s="3"/>
      <c r="Z331" s="3"/>
      <c r="AA331" s="3"/>
      <c r="AB331" s="2"/>
      <c r="AC331" s="2"/>
      <c r="AD331" s="2"/>
      <c r="AE331" s="2"/>
      <c r="AF331" s="2"/>
    </row>
    <row r="332" spans="1:32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57"/>
      <c r="W332" s="88"/>
      <c r="X332" s="88"/>
      <c r="Y332" s="3"/>
      <c r="Z332" s="3"/>
      <c r="AA332" s="3"/>
      <c r="AB332" s="2"/>
      <c r="AC332" s="2"/>
      <c r="AD332" s="2"/>
      <c r="AE332" s="2"/>
      <c r="AF332" s="2"/>
    </row>
    <row r="333" spans="1:32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57"/>
      <c r="W333" s="88"/>
      <c r="X333" s="88"/>
      <c r="Y333" s="3"/>
      <c r="Z333" s="3"/>
      <c r="AA333" s="3"/>
      <c r="AB333" s="2"/>
      <c r="AC333" s="2"/>
      <c r="AD333" s="2"/>
      <c r="AE333" s="2"/>
      <c r="AF333" s="2"/>
    </row>
    <row r="334" spans="1:32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57"/>
      <c r="W334" s="88"/>
      <c r="X334" s="88"/>
      <c r="Y334" s="3"/>
      <c r="Z334" s="3"/>
      <c r="AA334" s="3"/>
      <c r="AB334" s="2"/>
      <c r="AC334" s="2"/>
      <c r="AD334" s="2"/>
      <c r="AE334" s="2"/>
      <c r="AF334" s="2"/>
    </row>
    <row r="335" spans="1:32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57"/>
      <c r="W335" s="88"/>
      <c r="X335" s="88"/>
      <c r="Y335" s="3"/>
      <c r="Z335" s="3"/>
      <c r="AA335" s="3"/>
      <c r="AB335" s="2"/>
      <c r="AC335" s="2"/>
      <c r="AD335" s="2"/>
      <c r="AE335" s="2"/>
      <c r="AF335" s="2"/>
    </row>
    <row r="336" spans="1:32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57"/>
      <c r="W336" s="88"/>
      <c r="X336" s="88"/>
      <c r="Y336" s="3"/>
      <c r="Z336" s="3"/>
      <c r="AA336" s="3"/>
      <c r="AB336" s="2"/>
      <c r="AC336" s="2"/>
      <c r="AD336" s="2"/>
      <c r="AE336" s="2"/>
      <c r="AF336" s="2"/>
    </row>
    <row r="337" spans="1:32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57"/>
      <c r="W337" s="88"/>
      <c r="X337" s="88"/>
      <c r="Y337" s="3"/>
      <c r="Z337" s="3"/>
      <c r="AA337" s="3"/>
      <c r="AB337" s="2"/>
      <c r="AC337" s="2"/>
      <c r="AD337" s="2"/>
      <c r="AE337" s="2"/>
      <c r="AF337" s="2"/>
    </row>
    <row r="338" spans="1:32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57"/>
      <c r="W338" s="88"/>
      <c r="X338" s="88"/>
      <c r="Y338" s="3"/>
      <c r="Z338" s="3"/>
      <c r="AA338" s="3"/>
      <c r="AB338" s="2"/>
      <c r="AC338" s="2"/>
      <c r="AD338" s="2"/>
      <c r="AE338" s="2"/>
      <c r="AF338" s="2"/>
    </row>
    <row r="339" spans="1:32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57"/>
      <c r="W339" s="88"/>
      <c r="X339" s="88"/>
      <c r="Y339" s="3"/>
      <c r="Z339" s="3"/>
      <c r="AA339" s="3"/>
      <c r="AB339" s="2"/>
      <c r="AC339" s="2"/>
      <c r="AD339" s="2"/>
      <c r="AE339" s="2"/>
      <c r="AF339" s="2"/>
    </row>
    <row r="340" spans="1:32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57"/>
      <c r="W340" s="88"/>
      <c r="X340" s="88"/>
      <c r="Y340" s="3"/>
      <c r="Z340" s="3"/>
      <c r="AA340" s="3"/>
      <c r="AB340" s="2"/>
      <c r="AC340" s="2"/>
      <c r="AD340" s="2"/>
      <c r="AE340" s="2"/>
      <c r="AF340" s="2"/>
    </row>
    <row r="341" spans="1:32" x14ac:dyDescent="0.3">
      <c r="A341" s="3" t="s">
        <v>125</v>
      </c>
      <c r="B341" s="94" t="s">
        <v>128</v>
      </c>
      <c r="C341" s="94"/>
      <c r="D341" s="94"/>
      <c r="E341" s="94"/>
      <c r="F341" s="94"/>
      <c r="G341" s="94"/>
      <c r="H341" s="94"/>
      <c r="I341" s="93"/>
      <c r="J341" s="10" t="s">
        <v>126</v>
      </c>
      <c r="K341" s="93"/>
      <c r="L341" s="3" t="s">
        <v>127</v>
      </c>
      <c r="M341" s="3"/>
      <c r="N341" s="3"/>
      <c r="O341" s="3"/>
      <c r="P341" s="3"/>
      <c r="Q341" s="3"/>
      <c r="R341" s="3"/>
      <c r="S341" s="3"/>
      <c r="T341" s="3"/>
      <c r="U341" s="3"/>
      <c r="V341" s="57">
        <f>COUNTIF(X341,W341)</f>
        <v>0</v>
      </c>
      <c r="W341" s="90">
        <f>(-2)/3</f>
        <v>-0.66666666666666663</v>
      </c>
      <c r="X341" s="88" t="e">
        <f>I341/K341</f>
        <v>#DIV/0!</v>
      </c>
      <c r="Y341" s="3"/>
      <c r="Z341" s="3"/>
      <c r="AA341" s="3"/>
      <c r="AB341" s="2"/>
      <c r="AC341" s="2"/>
      <c r="AD341" s="2"/>
      <c r="AE341" s="2"/>
      <c r="AF341" s="2"/>
    </row>
    <row r="342" spans="1:32" x14ac:dyDescent="0.3">
      <c r="A342" s="3"/>
      <c r="B342" s="3"/>
      <c r="C342" s="3"/>
      <c r="D342" s="3"/>
      <c r="E342" s="3"/>
      <c r="F342" s="3"/>
      <c r="G342" s="3"/>
      <c r="H342" s="3"/>
      <c r="I342" s="10"/>
      <c r="J342" s="10"/>
      <c r="K342" s="10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57"/>
      <c r="W342" s="88"/>
      <c r="X342" s="90"/>
      <c r="Y342" s="3"/>
      <c r="Z342" s="3"/>
      <c r="AA342" s="3"/>
      <c r="AB342" s="2"/>
      <c r="AC342" s="2"/>
      <c r="AD342" s="2"/>
      <c r="AE342" s="2"/>
      <c r="AF342" s="2"/>
    </row>
    <row r="343" spans="1:32" x14ac:dyDescent="0.3">
      <c r="A343" s="3" t="s">
        <v>129</v>
      </c>
      <c r="B343" s="94" t="s">
        <v>322</v>
      </c>
      <c r="C343" s="94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5"/>
      <c r="R343" s="95"/>
      <c r="S343" s="95"/>
      <c r="T343" s="95"/>
      <c r="U343" s="3"/>
      <c r="V343" s="57">
        <f t="shared" si="4"/>
        <v>0</v>
      </c>
      <c r="W343" s="88" t="s">
        <v>107</v>
      </c>
      <c r="X343" s="90"/>
      <c r="Y343" s="3"/>
      <c r="Z343" s="3"/>
      <c r="AA343" s="3"/>
      <c r="AB343" s="2"/>
      <c r="AC343" s="2"/>
      <c r="AD343" s="2"/>
      <c r="AE343" s="2"/>
      <c r="AF343" s="2"/>
    </row>
    <row r="344" spans="1:32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57"/>
      <c r="W344" s="88"/>
      <c r="X344" s="88"/>
      <c r="Y344" s="3"/>
      <c r="Z344" s="3"/>
      <c r="AA344" s="3"/>
      <c r="AB344" s="2"/>
      <c r="AC344" s="2"/>
      <c r="AD344" s="2"/>
      <c r="AE344" s="2"/>
      <c r="AF344" s="2"/>
    </row>
    <row r="345" spans="1:32" x14ac:dyDescent="0.3">
      <c r="A345" s="3" t="s">
        <v>130</v>
      </c>
      <c r="B345" s="94" t="s">
        <v>323</v>
      </c>
      <c r="C345" s="94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3"/>
      <c r="Q345" s="3"/>
      <c r="R345" s="3"/>
      <c r="S345" s="3"/>
      <c r="T345" s="3"/>
      <c r="U345" s="3"/>
      <c r="V345" s="57">
        <f>COUNTIF(E351,W345)</f>
        <v>0</v>
      </c>
      <c r="W345" s="88" t="s">
        <v>4</v>
      </c>
      <c r="X345" s="88"/>
      <c r="Y345" s="3"/>
      <c r="Z345" s="3"/>
      <c r="AA345" s="3"/>
      <c r="AB345" s="2"/>
      <c r="AC345" s="2"/>
      <c r="AD345" s="2"/>
      <c r="AE345" s="2"/>
      <c r="AF345" s="2"/>
    </row>
    <row r="346" spans="1:32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57"/>
      <c r="W346" s="88"/>
      <c r="X346" s="88"/>
      <c r="Y346" s="3"/>
      <c r="Z346" s="3"/>
      <c r="AA346" s="3"/>
      <c r="AB346" s="2"/>
      <c r="AC346" s="2"/>
      <c r="AD346" s="2"/>
      <c r="AE346" s="2"/>
      <c r="AF346" s="2"/>
    </row>
    <row r="347" spans="1:32" x14ac:dyDescent="0.3">
      <c r="A347" s="3"/>
      <c r="B347" s="94" t="s">
        <v>324</v>
      </c>
      <c r="C347" s="94"/>
      <c r="D347" s="94"/>
      <c r="E347" s="9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57"/>
      <c r="W347" s="88"/>
      <c r="X347" s="88"/>
      <c r="Y347" s="3"/>
      <c r="Z347" s="3"/>
      <c r="AA347" s="3"/>
      <c r="AB347" s="2"/>
      <c r="AC347" s="2"/>
      <c r="AD347" s="2"/>
      <c r="AE347" s="2"/>
      <c r="AF347" s="2"/>
    </row>
    <row r="348" spans="1:32" x14ac:dyDescent="0.3">
      <c r="A348" s="3"/>
      <c r="B348" s="32"/>
      <c r="C348" s="32"/>
      <c r="D348" s="32"/>
      <c r="E348" s="60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57"/>
      <c r="W348" s="88"/>
      <c r="X348" s="88"/>
      <c r="Y348" s="3"/>
      <c r="Z348" s="3"/>
      <c r="AA348" s="3"/>
      <c r="AB348" s="2"/>
      <c r="AC348" s="2"/>
      <c r="AD348" s="2"/>
      <c r="AE348" s="2"/>
      <c r="AF348" s="2"/>
    </row>
    <row r="349" spans="1:32" x14ac:dyDescent="0.3">
      <c r="A349" s="3"/>
      <c r="B349" s="94" t="s">
        <v>325</v>
      </c>
      <c r="C349" s="94"/>
      <c r="D349" s="94"/>
      <c r="E349" s="9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57"/>
      <c r="W349" s="88"/>
      <c r="X349" s="88"/>
      <c r="Y349" s="3"/>
      <c r="Z349" s="3"/>
      <c r="AA349" s="3"/>
      <c r="AB349" s="2"/>
      <c r="AC349" s="2"/>
      <c r="AD349" s="2"/>
      <c r="AE349" s="2"/>
      <c r="AF349" s="2"/>
    </row>
    <row r="350" spans="1:32" x14ac:dyDescent="0.3">
      <c r="A350" s="3"/>
      <c r="B350" s="32"/>
      <c r="C350" s="32"/>
      <c r="D350" s="32"/>
      <c r="E350" s="60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57"/>
      <c r="W350" s="88"/>
      <c r="X350" s="88"/>
      <c r="Y350" s="3"/>
      <c r="Z350" s="3"/>
      <c r="AA350" s="3"/>
      <c r="AB350" s="2"/>
      <c r="AC350" s="2"/>
      <c r="AD350" s="2"/>
      <c r="AE350" s="2"/>
      <c r="AF350" s="2"/>
    </row>
    <row r="351" spans="1:32" x14ac:dyDescent="0.3">
      <c r="A351" s="3"/>
      <c r="B351" s="94" t="s">
        <v>326</v>
      </c>
      <c r="C351" s="94"/>
      <c r="D351" s="94"/>
      <c r="E351" s="9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57"/>
      <c r="W351" s="88"/>
      <c r="X351" s="88"/>
      <c r="Y351" s="3"/>
      <c r="Z351" s="3"/>
      <c r="AA351" s="3"/>
      <c r="AB351" s="2"/>
      <c r="AC351" s="2"/>
      <c r="AD351" s="2"/>
      <c r="AE351" s="2"/>
      <c r="AF351" s="2"/>
    </row>
    <row r="352" spans="1:32" x14ac:dyDescent="0.3">
      <c r="A352" s="3"/>
      <c r="B352" s="32"/>
      <c r="C352" s="32"/>
      <c r="D352" s="32"/>
      <c r="E352" s="60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57"/>
      <c r="W352" s="88"/>
      <c r="X352" s="88"/>
      <c r="Y352" s="3"/>
      <c r="Z352" s="3"/>
      <c r="AA352" s="3"/>
      <c r="AB352" s="2"/>
      <c r="AC352" s="2"/>
      <c r="AD352" s="2"/>
      <c r="AE352" s="2"/>
      <c r="AF352" s="2"/>
    </row>
    <row r="353" spans="1:32" x14ac:dyDescent="0.3">
      <c r="A353" s="3"/>
      <c r="B353" s="94" t="s">
        <v>327</v>
      </c>
      <c r="C353" s="94"/>
      <c r="D353" s="94"/>
      <c r="E353" s="9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57"/>
      <c r="W353" s="88"/>
      <c r="X353" s="88"/>
      <c r="Y353" s="3"/>
      <c r="Z353" s="3"/>
      <c r="AA353" s="3"/>
      <c r="AB353" s="2"/>
      <c r="AC353" s="2"/>
      <c r="AD353" s="2"/>
      <c r="AE353" s="2"/>
      <c r="AF353" s="2"/>
    </row>
    <row r="354" spans="1:32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58"/>
      <c r="W354" s="88"/>
      <c r="X354" s="88"/>
      <c r="Y354" s="3"/>
      <c r="Z354" s="3"/>
      <c r="AA354" s="3"/>
      <c r="AB354" s="2"/>
      <c r="AC354" s="2"/>
      <c r="AD354" s="2"/>
      <c r="AE354" s="2"/>
      <c r="AF354" s="2"/>
    </row>
    <row r="355" spans="1:32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57"/>
      <c r="W355" s="88"/>
      <c r="X355" s="88"/>
      <c r="Y355" s="3"/>
      <c r="Z355" s="3"/>
      <c r="AA355" s="3"/>
      <c r="AB355" s="2"/>
      <c r="AC355" s="2"/>
      <c r="AD355" s="2"/>
      <c r="AE355" s="2"/>
      <c r="AF355" s="2"/>
    </row>
    <row r="356" spans="1:32" x14ac:dyDescent="0.3">
      <c r="A356" s="3"/>
      <c r="B356" s="94" t="s">
        <v>332</v>
      </c>
      <c r="C356" s="94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3"/>
      <c r="Q356" s="3"/>
      <c r="R356" s="3"/>
      <c r="S356" s="3"/>
      <c r="T356" s="3"/>
      <c r="U356" s="3"/>
      <c r="V356" s="57"/>
      <c r="W356" s="88"/>
      <c r="X356" s="88"/>
      <c r="Y356" s="3"/>
      <c r="Z356" s="3"/>
      <c r="AA356" s="3"/>
      <c r="AB356" s="2"/>
      <c r="AC356" s="2"/>
      <c r="AD356" s="2"/>
      <c r="AE356" s="2"/>
      <c r="AF356" s="2"/>
    </row>
    <row r="357" spans="1:32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57"/>
      <c r="W357" s="88"/>
      <c r="X357" s="88"/>
      <c r="Y357" s="3"/>
      <c r="Z357" s="3"/>
      <c r="AA357" s="3"/>
      <c r="AB357" s="2"/>
      <c r="AC357" s="2"/>
      <c r="AD357" s="2"/>
      <c r="AE357" s="2"/>
      <c r="AF357" s="2"/>
    </row>
    <row r="358" spans="1:32" x14ac:dyDescent="0.3">
      <c r="A358" s="3"/>
      <c r="B358" s="123" t="s">
        <v>330</v>
      </c>
      <c r="C358" s="124"/>
      <c r="D358" s="124"/>
      <c r="E358" s="124"/>
      <c r="F358" s="127" t="s">
        <v>328</v>
      </c>
      <c r="G358" s="127"/>
      <c r="H358" s="128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57"/>
      <c r="W358" s="88"/>
      <c r="X358" s="88"/>
      <c r="Y358" s="3"/>
      <c r="Z358" s="3"/>
      <c r="AA358" s="3"/>
      <c r="AB358" s="2"/>
      <c r="AC358" s="2"/>
      <c r="AD358" s="2"/>
      <c r="AE358" s="2"/>
      <c r="AF358" s="2"/>
    </row>
    <row r="359" spans="1:32" x14ac:dyDescent="0.3">
      <c r="A359" s="3"/>
      <c r="B359" s="125" t="s">
        <v>331</v>
      </c>
      <c r="C359" s="126"/>
      <c r="D359" s="126"/>
      <c r="E359" s="126"/>
      <c r="F359" s="129" t="s">
        <v>329</v>
      </c>
      <c r="G359" s="129"/>
      <c r="H359" s="130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57"/>
      <c r="W359" s="88"/>
      <c r="X359" s="88"/>
      <c r="Y359" s="3"/>
      <c r="Z359" s="3"/>
      <c r="AA359" s="3"/>
      <c r="AB359" s="2"/>
      <c r="AC359" s="2"/>
      <c r="AD359" s="2"/>
      <c r="AE359" s="2"/>
      <c r="AF359" s="2"/>
    </row>
    <row r="360" spans="1:32" x14ac:dyDescent="0.3">
      <c r="A360" s="3"/>
      <c r="B360" s="76"/>
      <c r="C360" s="76"/>
      <c r="D360" s="76"/>
      <c r="E360" s="76"/>
      <c r="F360" s="15"/>
      <c r="G360" s="15"/>
      <c r="H360" s="15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57"/>
      <c r="W360" s="88"/>
      <c r="X360" s="88"/>
      <c r="Y360" s="3"/>
      <c r="Z360" s="3"/>
      <c r="AA360" s="3"/>
      <c r="AB360" s="2"/>
      <c r="AC360" s="2"/>
      <c r="AD360" s="2"/>
      <c r="AE360" s="2"/>
      <c r="AF360" s="2"/>
    </row>
    <row r="361" spans="1:32" x14ac:dyDescent="0.3">
      <c r="A361" s="3" t="s">
        <v>131</v>
      </c>
      <c r="B361" s="3" t="s">
        <v>333</v>
      </c>
      <c r="C361" s="3"/>
      <c r="D361" s="3"/>
      <c r="E361" s="3"/>
      <c r="F361" s="3"/>
      <c r="G361" s="3"/>
      <c r="H361" s="3"/>
      <c r="I361" s="3"/>
      <c r="J361" s="3"/>
      <c r="K361" s="95"/>
      <c r="L361" s="95"/>
      <c r="M361" s="94" t="s">
        <v>132</v>
      </c>
      <c r="N361" s="94"/>
      <c r="O361" s="95"/>
      <c r="P361" s="95"/>
      <c r="Q361" s="94" t="s">
        <v>133</v>
      </c>
      <c r="R361" s="94"/>
      <c r="S361" s="94"/>
      <c r="T361" s="94"/>
      <c r="U361" s="3"/>
      <c r="V361" s="57">
        <f>COUNTIF(X361,W361)</f>
        <v>0</v>
      </c>
      <c r="W361" s="90">
        <v>120</v>
      </c>
      <c r="X361" s="88">
        <f>K361*O361</f>
        <v>0</v>
      </c>
      <c r="Y361" s="3"/>
      <c r="Z361" s="3"/>
      <c r="AA361" s="3"/>
      <c r="AB361" s="2"/>
      <c r="AC361" s="2"/>
      <c r="AD361" s="2"/>
      <c r="AE361" s="2"/>
      <c r="AF361" s="2"/>
    </row>
    <row r="362" spans="1:32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58"/>
      <c r="W362" s="88"/>
      <c r="X362" s="88"/>
      <c r="Y362" s="3"/>
      <c r="Z362" s="3"/>
      <c r="AA362" s="3"/>
      <c r="AB362" s="2"/>
      <c r="AC362" s="2"/>
      <c r="AD362" s="2"/>
      <c r="AE362" s="2"/>
      <c r="AF362" s="2"/>
    </row>
    <row r="363" spans="1:32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57"/>
      <c r="W363" s="88"/>
      <c r="X363" s="88"/>
      <c r="Y363" s="3"/>
      <c r="Z363" s="3"/>
      <c r="AA363" s="3"/>
      <c r="AB363" s="2"/>
      <c r="AC363" s="2"/>
      <c r="AD363" s="2"/>
      <c r="AE363" s="2"/>
      <c r="AF363" s="2"/>
    </row>
    <row r="364" spans="1:32" x14ac:dyDescent="0.3">
      <c r="A364" s="3"/>
      <c r="B364" s="94" t="s">
        <v>334</v>
      </c>
      <c r="C364" s="94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3"/>
      <c r="Q364" s="3"/>
      <c r="R364" s="3"/>
      <c r="S364" s="3"/>
      <c r="T364" s="3"/>
      <c r="U364" s="3"/>
      <c r="V364" s="57"/>
      <c r="W364" s="88"/>
      <c r="X364" s="88"/>
      <c r="Y364" s="3"/>
      <c r="Z364" s="3"/>
      <c r="AA364" s="3"/>
      <c r="AB364" s="2"/>
      <c r="AC364" s="2"/>
      <c r="AD364" s="2"/>
      <c r="AE364" s="2"/>
      <c r="AF364" s="2"/>
    </row>
    <row r="365" spans="1:32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57"/>
      <c r="W365" s="88"/>
      <c r="X365" s="88"/>
      <c r="Y365" s="3"/>
      <c r="Z365" s="3"/>
      <c r="AA365" s="3"/>
      <c r="AB365" s="2"/>
      <c r="AC365" s="2"/>
      <c r="AD365" s="2"/>
      <c r="AE365" s="2"/>
      <c r="AF365" s="2"/>
    </row>
    <row r="366" spans="1:32" x14ac:dyDescent="0.3">
      <c r="A366" s="3" t="s">
        <v>134</v>
      </c>
      <c r="B366" s="94" t="s">
        <v>136</v>
      </c>
      <c r="C366" s="94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33" t="s">
        <v>3</v>
      </c>
      <c r="Q366" s="95"/>
      <c r="R366" s="95"/>
      <c r="S366" s="95"/>
      <c r="T366" s="95"/>
      <c r="U366" s="3"/>
      <c r="V366" s="57">
        <f t="shared" ref="V366:V391" si="5">COUNTIF(Q366,W366)</f>
        <v>0</v>
      </c>
      <c r="W366" s="88" t="s">
        <v>86</v>
      </c>
      <c r="X366" s="88"/>
      <c r="Y366" s="3"/>
      <c r="Z366" s="3"/>
      <c r="AA366" s="3"/>
      <c r="AB366" s="2"/>
      <c r="AC366" s="2"/>
      <c r="AD366" s="2"/>
      <c r="AE366" s="2"/>
      <c r="AF366" s="2"/>
    </row>
    <row r="367" spans="1:32" x14ac:dyDescent="0.3">
      <c r="A367" s="3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"/>
      <c r="Q367" s="3"/>
      <c r="R367" s="3"/>
      <c r="S367" s="3"/>
      <c r="T367" s="3"/>
      <c r="U367" s="3"/>
      <c r="V367" s="57"/>
      <c r="W367" s="88"/>
      <c r="X367" s="88"/>
      <c r="Y367" s="3"/>
      <c r="Z367" s="3"/>
      <c r="AA367" s="3"/>
      <c r="AB367" s="2"/>
      <c r="AC367" s="2"/>
      <c r="AD367" s="2"/>
      <c r="AE367" s="2"/>
      <c r="AF367" s="2"/>
    </row>
    <row r="368" spans="1:32" x14ac:dyDescent="0.3">
      <c r="A368" s="3" t="s">
        <v>135</v>
      </c>
      <c r="B368" s="94" t="s">
        <v>335</v>
      </c>
      <c r="C368" s="94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33" t="s">
        <v>3</v>
      </c>
      <c r="Q368" s="95"/>
      <c r="R368" s="95"/>
      <c r="S368" s="95"/>
      <c r="T368" s="95"/>
      <c r="U368" s="3"/>
      <c r="V368" s="57">
        <f t="shared" si="5"/>
        <v>0</v>
      </c>
      <c r="W368" s="88" t="s">
        <v>315</v>
      </c>
      <c r="X368" s="88"/>
      <c r="Y368" s="3"/>
      <c r="Z368" s="3"/>
      <c r="AA368" s="3"/>
      <c r="AB368" s="2"/>
      <c r="AC368" s="2"/>
      <c r="AD368" s="2"/>
      <c r="AE368" s="2"/>
      <c r="AF368" s="2"/>
    </row>
    <row r="369" spans="1:32" ht="16.8" customHeight="1" x14ac:dyDescent="0.3">
      <c r="A369" s="3"/>
      <c r="B369" s="94" t="s">
        <v>336</v>
      </c>
      <c r="C369" s="94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3"/>
      <c r="Q369" s="3"/>
      <c r="R369" s="3"/>
      <c r="S369" s="3"/>
      <c r="T369" s="3"/>
      <c r="U369" s="3"/>
      <c r="V369" s="57"/>
      <c r="W369" s="88"/>
      <c r="X369" s="88"/>
      <c r="Y369" s="3"/>
      <c r="Z369" s="3"/>
      <c r="AA369" s="3"/>
      <c r="AB369" s="2"/>
      <c r="AC369" s="2"/>
      <c r="AD369" s="2"/>
      <c r="AE369" s="2"/>
      <c r="AF369" s="2"/>
    </row>
    <row r="370" spans="1:32" x14ac:dyDescent="0.3">
      <c r="A370" s="3" t="s">
        <v>137</v>
      </c>
      <c r="B370" s="94"/>
      <c r="C370" s="94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33" t="s">
        <v>3</v>
      </c>
      <c r="Q370" s="95"/>
      <c r="R370" s="95"/>
      <c r="S370" s="95"/>
      <c r="T370" s="95"/>
      <c r="U370" s="3"/>
      <c r="V370" s="57">
        <f t="shared" si="5"/>
        <v>0</v>
      </c>
      <c r="W370" s="88" t="s">
        <v>279</v>
      </c>
      <c r="X370" s="88"/>
      <c r="Y370" s="3"/>
      <c r="Z370" s="3"/>
      <c r="AA370" s="3"/>
      <c r="AB370" s="2"/>
      <c r="AC370" s="2"/>
      <c r="AD370" s="2"/>
      <c r="AE370" s="2"/>
      <c r="AF370" s="2"/>
    </row>
    <row r="371" spans="1:32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57"/>
      <c r="W371" s="88"/>
      <c r="X371" s="88"/>
      <c r="Y371" s="3"/>
      <c r="Z371" s="3"/>
      <c r="AA371" s="3"/>
      <c r="AB371" s="2"/>
      <c r="AC371" s="2"/>
      <c r="AD371" s="2"/>
      <c r="AE371" s="2"/>
      <c r="AF371" s="2"/>
    </row>
    <row r="372" spans="1:32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57"/>
      <c r="W372" s="88"/>
      <c r="X372" s="88"/>
      <c r="Y372" s="3"/>
      <c r="Z372" s="3"/>
      <c r="AA372" s="3"/>
      <c r="AB372" s="2"/>
      <c r="AC372" s="2"/>
      <c r="AD372" s="2"/>
      <c r="AE372" s="2"/>
      <c r="AF372" s="2"/>
    </row>
    <row r="373" spans="1:32" x14ac:dyDescent="0.3">
      <c r="A373" s="3" t="s">
        <v>138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3" t="s">
        <v>3</v>
      </c>
      <c r="Q373" s="95"/>
      <c r="R373" s="95"/>
      <c r="S373" s="95"/>
      <c r="T373" s="95"/>
      <c r="U373" s="3"/>
      <c r="V373" s="57">
        <f t="shared" si="5"/>
        <v>0</v>
      </c>
      <c r="W373" s="88" t="s">
        <v>337</v>
      </c>
      <c r="X373" s="88"/>
      <c r="Y373" s="3"/>
      <c r="Z373" s="3"/>
      <c r="AA373" s="3"/>
      <c r="AB373" s="2"/>
      <c r="AC373" s="2"/>
      <c r="AD373" s="2"/>
      <c r="AE373" s="2"/>
      <c r="AF373" s="2"/>
    </row>
    <row r="374" spans="1:32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58"/>
      <c r="W374" s="88"/>
      <c r="X374" s="88"/>
      <c r="Y374" s="3"/>
      <c r="Z374" s="3"/>
      <c r="AA374" s="3"/>
      <c r="AB374" s="2"/>
      <c r="AC374" s="2"/>
      <c r="AD374" s="2"/>
      <c r="AE374" s="2"/>
      <c r="AF374" s="2"/>
    </row>
    <row r="375" spans="1:32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57"/>
      <c r="W375" s="88"/>
      <c r="X375" s="88"/>
      <c r="Y375" s="3"/>
      <c r="Z375" s="3"/>
      <c r="AA375" s="3"/>
      <c r="AB375" s="2"/>
      <c r="AC375" s="2"/>
      <c r="AD375" s="2"/>
      <c r="AE375" s="2"/>
      <c r="AF375" s="2"/>
    </row>
    <row r="376" spans="1:32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57"/>
      <c r="W376" s="88"/>
      <c r="X376" s="88"/>
      <c r="Y376" s="3"/>
      <c r="Z376" s="3"/>
      <c r="AA376" s="3"/>
      <c r="AB376" s="2"/>
      <c r="AC376" s="2"/>
      <c r="AD376" s="2"/>
      <c r="AE376" s="2"/>
      <c r="AF376" s="2"/>
    </row>
    <row r="377" spans="1:32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57"/>
      <c r="W377" s="88"/>
      <c r="X377" s="88"/>
      <c r="Y377" s="3"/>
      <c r="Z377" s="3"/>
      <c r="AA377" s="3"/>
      <c r="AB377" s="2"/>
      <c r="AC377" s="2"/>
      <c r="AD377" s="2"/>
      <c r="AE377" s="2"/>
      <c r="AF377" s="2"/>
    </row>
    <row r="378" spans="1:32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57"/>
      <c r="W378" s="88"/>
      <c r="X378" s="88"/>
      <c r="Y378" s="3"/>
      <c r="Z378" s="3"/>
      <c r="AA378" s="3"/>
      <c r="AB378" s="2"/>
      <c r="AC378" s="2"/>
      <c r="AD378" s="2"/>
      <c r="AE378" s="2"/>
      <c r="AF378" s="2"/>
    </row>
    <row r="379" spans="1:32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57"/>
      <c r="W379" s="88"/>
      <c r="X379" s="88"/>
      <c r="Y379" s="3"/>
      <c r="Z379" s="3"/>
      <c r="AA379" s="3"/>
      <c r="AB379" s="2"/>
      <c r="AC379" s="2"/>
      <c r="AD379" s="2"/>
      <c r="AE379" s="2"/>
      <c r="AF379" s="2"/>
    </row>
    <row r="380" spans="1:32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57"/>
      <c r="W380" s="88"/>
      <c r="X380" s="88"/>
      <c r="Y380" s="3"/>
      <c r="Z380" s="3"/>
      <c r="AA380" s="3"/>
      <c r="AB380" s="2"/>
      <c r="AC380" s="2"/>
      <c r="AD380" s="2"/>
      <c r="AE380" s="2"/>
      <c r="AF380" s="2"/>
    </row>
    <row r="381" spans="1:32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57"/>
      <c r="W381" s="88"/>
      <c r="X381" s="88"/>
      <c r="Y381" s="3"/>
      <c r="Z381" s="3"/>
      <c r="AA381" s="3"/>
      <c r="AB381" s="2"/>
      <c r="AC381" s="2"/>
      <c r="AD381" s="2"/>
      <c r="AE381" s="2"/>
      <c r="AF381" s="2"/>
    </row>
    <row r="382" spans="1:32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57"/>
      <c r="W382" s="88"/>
      <c r="X382" s="88"/>
      <c r="Y382" s="3"/>
      <c r="Z382" s="3"/>
      <c r="AA382" s="3"/>
      <c r="AB382" s="2"/>
      <c r="AC382" s="2"/>
      <c r="AD382" s="2"/>
      <c r="AE382" s="2"/>
      <c r="AF382" s="2"/>
    </row>
    <row r="383" spans="1:32" ht="16.8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94" t="s">
        <v>141</v>
      </c>
      <c r="V383" s="57"/>
      <c r="W383" s="88"/>
      <c r="X383" s="88"/>
      <c r="Y383" s="3"/>
      <c r="Z383" s="3"/>
      <c r="AA383" s="3"/>
      <c r="AB383" s="2"/>
      <c r="AC383" s="2"/>
      <c r="AD383" s="2"/>
      <c r="AE383" s="2"/>
      <c r="AF383" s="2"/>
    </row>
    <row r="384" spans="1:32" x14ac:dyDescent="0.3">
      <c r="A384" s="3" t="s">
        <v>139</v>
      </c>
      <c r="B384" s="94" t="s">
        <v>140</v>
      </c>
      <c r="C384" s="94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5"/>
      <c r="R384" s="95"/>
      <c r="S384" s="95"/>
      <c r="T384" s="95"/>
      <c r="U384" s="94"/>
      <c r="V384" s="57">
        <f t="shared" si="5"/>
        <v>0</v>
      </c>
      <c r="W384" s="88" t="s">
        <v>338</v>
      </c>
      <c r="X384" s="88"/>
      <c r="Y384" s="3"/>
      <c r="Z384" s="3"/>
      <c r="AA384" s="3"/>
      <c r="AB384" s="2"/>
      <c r="AC384" s="2"/>
      <c r="AD384" s="2"/>
      <c r="AE384" s="2"/>
      <c r="AF384" s="2"/>
    </row>
    <row r="385" spans="1:32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58"/>
      <c r="W385" s="88"/>
      <c r="X385" s="88"/>
      <c r="Y385" s="3"/>
      <c r="Z385" s="3"/>
      <c r="AA385" s="3"/>
      <c r="AB385" s="2"/>
      <c r="AC385" s="2"/>
      <c r="AD385" s="2"/>
      <c r="AE385" s="2"/>
      <c r="AF385" s="2"/>
    </row>
    <row r="386" spans="1:32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57"/>
      <c r="W386" s="88"/>
      <c r="X386" s="88"/>
      <c r="Y386" s="3"/>
      <c r="Z386" s="3"/>
      <c r="AA386" s="3"/>
      <c r="AB386" s="2"/>
      <c r="AC386" s="2"/>
      <c r="AD386" s="2"/>
      <c r="AE386" s="2"/>
      <c r="AF386" s="2"/>
    </row>
    <row r="387" spans="1:32" x14ac:dyDescent="0.3">
      <c r="A387" s="3" t="s">
        <v>142</v>
      </c>
      <c r="B387" s="94" t="s">
        <v>339</v>
      </c>
      <c r="C387" s="94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33" t="s">
        <v>3</v>
      </c>
      <c r="Q387" s="95"/>
      <c r="R387" s="95"/>
      <c r="S387" s="95"/>
      <c r="T387" s="95"/>
      <c r="U387" s="3"/>
      <c r="V387" s="57">
        <f t="shared" si="5"/>
        <v>0</v>
      </c>
      <c r="W387" s="88" t="s">
        <v>424</v>
      </c>
      <c r="X387" s="88"/>
      <c r="Y387" s="3"/>
      <c r="Z387" s="3"/>
      <c r="AA387" s="3"/>
      <c r="AB387" s="2"/>
      <c r="AC387" s="2"/>
      <c r="AD387" s="2"/>
      <c r="AE387" s="2"/>
      <c r="AF387" s="2"/>
    </row>
    <row r="388" spans="1:32" x14ac:dyDescent="0.3">
      <c r="A388" s="3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1"/>
      <c r="Q388" s="3"/>
      <c r="R388" s="3"/>
      <c r="S388" s="3"/>
      <c r="T388" s="3"/>
      <c r="U388" s="3"/>
      <c r="V388" s="57"/>
      <c r="W388" s="88"/>
      <c r="X388" s="88"/>
      <c r="Y388" s="3"/>
      <c r="Z388" s="3"/>
      <c r="AA388" s="3"/>
      <c r="AB388" s="2"/>
      <c r="AC388" s="2"/>
      <c r="AD388" s="2"/>
      <c r="AE388" s="2"/>
      <c r="AF388" s="2"/>
    </row>
    <row r="389" spans="1:32" x14ac:dyDescent="0.3">
      <c r="A389" s="3" t="s">
        <v>143</v>
      </c>
      <c r="B389" s="94" t="s">
        <v>340</v>
      </c>
      <c r="C389" s="94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33" t="s">
        <v>3</v>
      </c>
      <c r="Q389" s="95"/>
      <c r="R389" s="95"/>
      <c r="S389" s="95"/>
      <c r="T389" s="95"/>
      <c r="U389" s="3"/>
      <c r="V389" s="57">
        <f t="shared" si="5"/>
        <v>0</v>
      </c>
      <c r="W389" s="88" t="s">
        <v>341</v>
      </c>
      <c r="X389" s="88"/>
      <c r="Y389" s="3"/>
      <c r="Z389" s="3"/>
      <c r="AA389" s="3"/>
      <c r="AB389" s="2"/>
      <c r="AC389" s="2"/>
      <c r="AD389" s="2"/>
      <c r="AE389" s="2"/>
      <c r="AF389" s="2"/>
    </row>
    <row r="390" spans="1:32" x14ac:dyDescent="0.3">
      <c r="A390" s="3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1"/>
      <c r="Q390" s="3"/>
      <c r="R390" s="3"/>
      <c r="S390" s="3"/>
      <c r="T390" s="3"/>
      <c r="U390" s="3"/>
      <c r="V390" s="57"/>
      <c r="W390" s="88"/>
      <c r="X390" s="88"/>
      <c r="Y390" s="3"/>
      <c r="Z390" s="3"/>
      <c r="AA390" s="3"/>
      <c r="AB390" s="2"/>
      <c r="AC390" s="2"/>
      <c r="AD390" s="2"/>
      <c r="AE390" s="2"/>
      <c r="AF390" s="2"/>
    </row>
    <row r="391" spans="1:32" x14ac:dyDescent="0.3">
      <c r="A391" s="3" t="s">
        <v>144</v>
      </c>
      <c r="B391" s="94" t="s">
        <v>342</v>
      </c>
      <c r="C391" s="94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33" t="s">
        <v>3</v>
      </c>
      <c r="Q391" s="95"/>
      <c r="R391" s="95"/>
      <c r="S391" s="95"/>
      <c r="T391" s="95"/>
      <c r="U391" s="3"/>
      <c r="V391" s="57">
        <f t="shared" si="5"/>
        <v>0</v>
      </c>
      <c r="W391" s="88" t="s">
        <v>343</v>
      </c>
      <c r="X391" s="88"/>
      <c r="Y391" s="3"/>
      <c r="Z391" s="3"/>
      <c r="AA391" s="3"/>
      <c r="AB391" s="2"/>
      <c r="AC391" s="2"/>
      <c r="AD391" s="2"/>
      <c r="AE391" s="2"/>
      <c r="AF391" s="2"/>
    </row>
    <row r="392" spans="1:32" x14ac:dyDescent="0.3">
      <c r="A392" s="3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1"/>
      <c r="Q392" s="3"/>
      <c r="R392" s="3"/>
      <c r="S392" s="3"/>
      <c r="T392" s="3"/>
      <c r="U392" s="3"/>
      <c r="V392" s="57"/>
      <c r="W392" s="88"/>
      <c r="X392" s="88"/>
      <c r="Y392" s="3"/>
      <c r="Z392" s="3"/>
      <c r="AA392" s="3"/>
      <c r="AB392" s="2"/>
      <c r="AC392" s="2"/>
      <c r="AD392" s="2"/>
      <c r="AE392" s="2"/>
      <c r="AF392" s="2"/>
    </row>
    <row r="393" spans="1:32" x14ac:dyDescent="0.3">
      <c r="A393" s="3" t="s">
        <v>145</v>
      </c>
      <c r="B393" s="94" t="s">
        <v>344</v>
      </c>
      <c r="C393" s="94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33" t="s">
        <v>3</v>
      </c>
      <c r="Q393" s="95"/>
      <c r="R393" s="95"/>
      <c r="S393" s="95"/>
      <c r="T393" s="95"/>
      <c r="U393" s="3"/>
      <c r="V393" s="57">
        <f t="shared" ref="V393:V402" si="6">COUNTIF(Q393,W393)</f>
        <v>0</v>
      </c>
      <c r="W393" s="88" t="s">
        <v>345</v>
      </c>
      <c r="X393" s="88"/>
      <c r="Y393" s="3"/>
      <c r="Z393" s="3"/>
      <c r="AA393" s="3"/>
      <c r="AB393" s="2"/>
      <c r="AC393" s="2"/>
      <c r="AD393" s="2"/>
      <c r="AE393" s="2"/>
      <c r="AF393" s="2"/>
    </row>
    <row r="394" spans="1:32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58"/>
      <c r="W394" s="88"/>
      <c r="X394" s="88"/>
      <c r="Y394" s="3"/>
      <c r="Z394" s="3"/>
      <c r="AA394" s="3"/>
      <c r="AB394" s="2"/>
      <c r="AC394" s="2"/>
      <c r="AD394" s="2"/>
      <c r="AE394" s="2"/>
      <c r="AF394" s="2"/>
    </row>
    <row r="395" spans="1:32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57"/>
      <c r="W395" s="88"/>
      <c r="X395" s="88"/>
      <c r="Y395" s="3"/>
      <c r="Z395" s="3"/>
      <c r="AA395" s="3"/>
      <c r="AB395" s="2"/>
      <c r="AC395" s="2"/>
      <c r="AD395" s="2"/>
      <c r="AE395" s="2"/>
      <c r="AF395" s="2"/>
    </row>
    <row r="396" spans="1:32" x14ac:dyDescent="0.3">
      <c r="A396" s="3"/>
      <c r="B396" s="94" t="s">
        <v>146</v>
      </c>
      <c r="C396" s="94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3"/>
      <c r="Q396" s="3"/>
      <c r="R396" s="3"/>
      <c r="S396" s="3"/>
      <c r="T396" s="3"/>
      <c r="U396" s="3"/>
      <c r="V396" s="57"/>
      <c r="W396" s="88"/>
      <c r="X396" s="88"/>
      <c r="Y396" s="3"/>
      <c r="Z396" s="3"/>
      <c r="AA396" s="3"/>
      <c r="AB396" s="2"/>
      <c r="AC396" s="2"/>
      <c r="AD396" s="2"/>
      <c r="AE396" s="2"/>
      <c r="AF396" s="2"/>
    </row>
    <row r="397" spans="1:32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57"/>
      <c r="W397" s="88"/>
      <c r="X397" s="88"/>
      <c r="Y397" s="3"/>
      <c r="Z397" s="3"/>
      <c r="AA397" s="3"/>
      <c r="AB397" s="2"/>
      <c r="AC397" s="2"/>
      <c r="AD397" s="2"/>
      <c r="AE397" s="2"/>
      <c r="AF397" s="2"/>
    </row>
    <row r="398" spans="1:32" x14ac:dyDescent="0.3">
      <c r="A398" s="3" t="s">
        <v>147</v>
      </c>
      <c r="B398" s="94" t="s">
        <v>346</v>
      </c>
      <c r="C398" s="94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33" t="s">
        <v>3</v>
      </c>
      <c r="Q398" s="95"/>
      <c r="R398" s="95"/>
      <c r="S398" s="95"/>
      <c r="T398" s="95"/>
      <c r="U398" s="3"/>
      <c r="V398" s="18">
        <f t="shared" si="6"/>
        <v>0</v>
      </c>
      <c r="W398" s="88" t="s">
        <v>347</v>
      </c>
      <c r="X398" s="88"/>
      <c r="Y398" s="3"/>
      <c r="Z398" s="3"/>
      <c r="AA398" s="3"/>
      <c r="AB398" s="2"/>
      <c r="AC398" s="2"/>
      <c r="AD398" s="2"/>
      <c r="AE398" s="2"/>
      <c r="AF398" s="2"/>
    </row>
    <row r="399" spans="1:32" x14ac:dyDescent="0.3">
      <c r="A399" s="3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1"/>
      <c r="Q399" s="3"/>
      <c r="R399" s="3"/>
      <c r="S399" s="3"/>
      <c r="T399" s="3"/>
      <c r="U399" s="3"/>
      <c r="V399" s="18"/>
      <c r="W399" s="88"/>
      <c r="X399" s="88"/>
      <c r="Y399" s="3"/>
      <c r="Z399" s="3"/>
      <c r="AA399" s="3"/>
      <c r="AB399" s="2"/>
      <c r="AC399" s="2"/>
      <c r="AD399" s="2"/>
      <c r="AE399" s="2"/>
      <c r="AF399" s="2"/>
    </row>
    <row r="400" spans="1:32" x14ac:dyDescent="0.3">
      <c r="A400" s="3" t="s">
        <v>148</v>
      </c>
      <c r="B400" s="94" t="s">
        <v>348</v>
      </c>
      <c r="C400" s="94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33" t="s">
        <v>3</v>
      </c>
      <c r="Q400" s="95"/>
      <c r="R400" s="95"/>
      <c r="S400" s="95"/>
      <c r="T400" s="95"/>
      <c r="U400" s="3"/>
      <c r="V400" s="18">
        <f t="shared" si="6"/>
        <v>0</v>
      </c>
      <c r="W400" s="88" t="s">
        <v>425</v>
      </c>
      <c r="X400" s="88"/>
      <c r="Y400" s="3"/>
      <c r="Z400" s="3"/>
      <c r="AA400" s="3"/>
      <c r="AB400" s="2"/>
      <c r="AC400" s="2"/>
      <c r="AD400" s="2"/>
      <c r="AE400" s="2"/>
      <c r="AF400" s="2"/>
    </row>
    <row r="401" spans="1:32" x14ac:dyDescent="0.3">
      <c r="A401" s="3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1"/>
      <c r="Q401" s="3"/>
      <c r="R401" s="3"/>
      <c r="S401" s="3"/>
      <c r="T401" s="3"/>
      <c r="U401" s="3"/>
      <c r="V401" s="18"/>
      <c r="W401" s="88"/>
      <c r="X401" s="88"/>
      <c r="Y401" s="3"/>
      <c r="Z401" s="3"/>
      <c r="AA401" s="3"/>
      <c r="AB401" s="2"/>
      <c r="AC401" s="2"/>
      <c r="AD401" s="2"/>
      <c r="AE401" s="2"/>
      <c r="AF401" s="2"/>
    </row>
    <row r="402" spans="1:32" x14ac:dyDescent="0.3">
      <c r="A402" s="3" t="s">
        <v>149</v>
      </c>
      <c r="B402" s="94" t="s">
        <v>349</v>
      </c>
      <c r="C402" s="94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33" t="s">
        <v>3</v>
      </c>
      <c r="Q402" s="95"/>
      <c r="R402" s="95"/>
      <c r="S402" s="95"/>
      <c r="T402" s="95"/>
      <c r="U402" s="3"/>
      <c r="V402" s="18">
        <f t="shared" si="6"/>
        <v>0</v>
      </c>
      <c r="W402" s="88" t="s">
        <v>350</v>
      </c>
      <c r="X402" s="88"/>
      <c r="Y402" s="3"/>
      <c r="Z402" s="3"/>
      <c r="AA402" s="3"/>
      <c r="AB402" s="2"/>
      <c r="AC402" s="2"/>
      <c r="AD402" s="2"/>
      <c r="AE402" s="2"/>
      <c r="AF402" s="2"/>
    </row>
    <row r="403" spans="1:32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0"/>
      <c r="W403" s="88"/>
      <c r="X403" s="88"/>
      <c r="Y403" s="3"/>
      <c r="Z403" s="3"/>
      <c r="AA403" s="3"/>
      <c r="AB403" s="2"/>
      <c r="AC403" s="2"/>
      <c r="AD403" s="2"/>
      <c r="AE403" s="2"/>
      <c r="AF403" s="2"/>
    </row>
    <row r="404" spans="1:32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18"/>
      <c r="W404" s="88"/>
      <c r="X404" s="88"/>
      <c r="Y404" s="3"/>
      <c r="Z404" s="3"/>
      <c r="AA404" s="3"/>
      <c r="AB404" s="2"/>
      <c r="AC404" s="2"/>
      <c r="AD404" s="2"/>
      <c r="AE404" s="2"/>
      <c r="AF404" s="2"/>
    </row>
    <row r="405" spans="1:32" x14ac:dyDescent="0.3">
      <c r="A405" s="3" t="s">
        <v>150</v>
      </c>
      <c r="B405" s="94" t="s">
        <v>351</v>
      </c>
      <c r="C405" s="94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3"/>
      <c r="Q405" s="3"/>
      <c r="R405" s="3"/>
      <c r="S405" s="3"/>
      <c r="T405" s="3"/>
      <c r="U405" s="3"/>
      <c r="V405" s="18">
        <f>COUNTIF(F408,W405)</f>
        <v>0</v>
      </c>
      <c r="W405" s="88" t="s">
        <v>4</v>
      </c>
      <c r="X405" s="88"/>
      <c r="Y405" s="3"/>
      <c r="Z405" s="3"/>
      <c r="AA405" s="3"/>
      <c r="AB405" s="2"/>
      <c r="AC405" s="2"/>
      <c r="AD405" s="2"/>
      <c r="AE405" s="2"/>
      <c r="AF405" s="2"/>
    </row>
    <row r="406" spans="1:32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18"/>
      <c r="W406" s="88"/>
      <c r="X406" s="88"/>
      <c r="Y406" s="3"/>
      <c r="Z406" s="3"/>
      <c r="AA406" s="3"/>
      <c r="AB406" s="2"/>
      <c r="AC406" s="2"/>
      <c r="AD406" s="2"/>
      <c r="AE406" s="2"/>
      <c r="AF406" s="2"/>
    </row>
    <row r="407" spans="1:32" x14ac:dyDescent="0.3">
      <c r="A407" s="3"/>
      <c r="B407" s="31" t="s">
        <v>106</v>
      </c>
      <c r="C407" s="31"/>
      <c r="D407" s="31" t="s">
        <v>85</v>
      </c>
      <c r="E407" s="31"/>
      <c r="F407" s="31" t="s">
        <v>87</v>
      </c>
      <c r="G407" s="31"/>
      <c r="H407" s="31" t="s">
        <v>86</v>
      </c>
      <c r="I407" s="31"/>
      <c r="J407" s="31" t="s">
        <v>352</v>
      </c>
      <c r="K407" s="31"/>
      <c r="L407" s="31" t="s">
        <v>272</v>
      </c>
      <c r="M407" s="31"/>
      <c r="N407" s="31"/>
      <c r="O407" s="31"/>
      <c r="P407" s="31"/>
      <c r="Q407" s="31"/>
      <c r="R407" s="31"/>
      <c r="S407" s="31"/>
      <c r="T407" s="31"/>
      <c r="U407" s="31"/>
      <c r="V407" s="18"/>
      <c r="W407" s="88"/>
      <c r="X407" s="88"/>
      <c r="Y407" s="3"/>
      <c r="Z407" s="3"/>
      <c r="AA407" s="3"/>
      <c r="AB407" s="2"/>
      <c r="AC407" s="2"/>
      <c r="AD407" s="2"/>
      <c r="AE407" s="2"/>
      <c r="AF407" s="2"/>
    </row>
    <row r="408" spans="1:32" x14ac:dyDescent="0.3">
      <c r="A408" s="3"/>
      <c r="B408" s="93"/>
      <c r="C408" s="31"/>
      <c r="D408" s="93"/>
      <c r="E408" s="31"/>
      <c r="F408" s="93"/>
      <c r="G408" s="31"/>
      <c r="H408" s="93"/>
      <c r="I408" s="31"/>
      <c r="J408" s="93"/>
      <c r="K408" s="31"/>
      <c r="L408" s="93"/>
      <c r="M408" s="31"/>
      <c r="N408" s="31"/>
      <c r="O408" s="31"/>
      <c r="P408" s="31"/>
      <c r="Q408" s="31"/>
      <c r="R408" s="31"/>
      <c r="S408" s="31"/>
      <c r="T408" s="31"/>
      <c r="U408" s="31"/>
      <c r="V408" s="18"/>
      <c r="W408" s="88"/>
      <c r="X408" s="88"/>
      <c r="Y408" s="3"/>
      <c r="Z408" s="3"/>
      <c r="AA408" s="3"/>
      <c r="AB408" s="2"/>
      <c r="AC408" s="2"/>
      <c r="AD408" s="2"/>
      <c r="AE408" s="2"/>
      <c r="AF408" s="2"/>
    </row>
    <row r="409" spans="1:32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0"/>
      <c r="W409" s="88"/>
      <c r="X409" s="88"/>
      <c r="Y409" s="3"/>
      <c r="Z409" s="3"/>
      <c r="AA409" s="3"/>
      <c r="AB409" s="2"/>
      <c r="AC409" s="2"/>
      <c r="AD409" s="2"/>
      <c r="AE409" s="2"/>
      <c r="AF409" s="2"/>
    </row>
    <row r="410" spans="1:32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18"/>
      <c r="W410" s="88"/>
      <c r="X410" s="88"/>
      <c r="Y410" s="3"/>
      <c r="Z410" s="3"/>
      <c r="AA410" s="3"/>
      <c r="AB410" s="2"/>
      <c r="AC410" s="2"/>
      <c r="AD410" s="2"/>
      <c r="AE410" s="2"/>
      <c r="AF410" s="2"/>
    </row>
    <row r="411" spans="1:32" x14ac:dyDescent="0.3">
      <c r="A411" s="3"/>
      <c r="B411" s="94" t="s">
        <v>353</v>
      </c>
      <c r="C411" s="94"/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18"/>
      <c r="W411" s="88"/>
      <c r="X411" s="88"/>
      <c r="Y411" s="3"/>
      <c r="Z411" s="3"/>
      <c r="AA411" s="3"/>
      <c r="AB411" s="2"/>
      <c r="AC411" s="2"/>
      <c r="AD411" s="2"/>
      <c r="AE411" s="2"/>
      <c r="AF411" s="2"/>
    </row>
    <row r="412" spans="1:32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18"/>
      <c r="W412" s="88"/>
      <c r="X412" s="88"/>
      <c r="Y412" s="3"/>
      <c r="Z412" s="3"/>
      <c r="AA412" s="3"/>
      <c r="AB412" s="2"/>
      <c r="AC412" s="2"/>
      <c r="AD412" s="2"/>
      <c r="AE412" s="2"/>
      <c r="AF412" s="2"/>
    </row>
    <row r="413" spans="1:32" x14ac:dyDescent="0.3">
      <c r="A413" s="3" t="s">
        <v>152</v>
      </c>
      <c r="B413" s="94" t="s">
        <v>354</v>
      </c>
      <c r="C413" s="94"/>
      <c r="D413" s="94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5"/>
      <c r="R413" s="95"/>
      <c r="S413" s="95"/>
      <c r="T413" s="95"/>
      <c r="U413" s="3" t="s">
        <v>38</v>
      </c>
      <c r="V413" s="18">
        <f>COUNTIF(Q413,W413)</f>
        <v>0</v>
      </c>
      <c r="W413" s="88" t="s">
        <v>194</v>
      </c>
      <c r="X413" s="88"/>
      <c r="Y413" s="3"/>
      <c r="Z413" s="3"/>
      <c r="AA413" s="3"/>
      <c r="AB413" s="2"/>
      <c r="AC413" s="2"/>
      <c r="AD413" s="2"/>
      <c r="AE413" s="2"/>
      <c r="AF413" s="2"/>
    </row>
    <row r="414" spans="1:32" x14ac:dyDescent="0.3">
      <c r="A414" s="3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3"/>
      <c r="R414" s="3"/>
      <c r="S414" s="3"/>
      <c r="T414" s="3"/>
      <c r="U414" s="3"/>
      <c r="V414" s="18"/>
      <c r="W414" s="88"/>
      <c r="X414" s="88"/>
      <c r="Y414" s="3"/>
      <c r="Z414" s="3"/>
      <c r="AA414" s="3"/>
      <c r="AB414" s="2"/>
      <c r="AC414" s="2"/>
      <c r="AD414" s="2"/>
      <c r="AE414" s="2"/>
      <c r="AF414" s="2"/>
    </row>
    <row r="415" spans="1:32" x14ac:dyDescent="0.3">
      <c r="A415" s="3" t="s">
        <v>153</v>
      </c>
      <c r="B415" s="94" t="s">
        <v>154</v>
      </c>
      <c r="C415" s="94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5"/>
      <c r="R415" s="95"/>
      <c r="S415" s="95"/>
      <c r="T415" s="95"/>
      <c r="U415" s="3" t="s">
        <v>38</v>
      </c>
      <c r="V415" s="18">
        <f>COUNTIF(Q415,W415)</f>
        <v>0</v>
      </c>
      <c r="W415" s="88" t="s">
        <v>355</v>
      </c>
      <c r="X415" s="88"/>
      <c r="Y415" s="3"/>
      <c r="Z415" s="3"/>
      <c r="AA415" s="3"/>
      <c r="AB415" s="2"/>
      <c r="AC415" s="2"/>
      <c r="AD415" s="2"/>
      <c r="AE415" s="2"/>
      <c r="AF415" s="2"/>
    </row>
    <row r="416" spans="1:32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0"/>
      <c r="W416" s="88"/>
      <c r="X416" s="88"/>
      <c r="Y416" s="3"/>
      <c r="Z416" s="3"/>
      <c r="AA416" s="3"/>
      <c r="AB416" s="2"/>
      <c r="AC416" s="2"/>
      <c r="AD416" s="2"/>
      <c r="AE416" s="2"/>
      <c r="AF416" s="2"/>
    </row>
    <row r="417" spans="1:32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18"/>
      <c r="W417" s="88"/>
      <c r="X417" s="88"/>
      <c r="Y417" s="3"/>
      <c r="Z417" s="3"/>
      <c r="AA417" s="3"/>
      <c r="AB417" s="2"/>
      <c r="AC417" s="2"/>
      <c r="AD417" s="2"/>
      <c r="AE417" s="2"/>
      <c r="AF417" s="2"/>
    </row>
    <row r="418" spans="1:32" x14ac:dyDescent="0.3">
      <c r="A418" s="3"/>
      <c r="B418" s="94" t="s">
        <v>356</v>
      </c>
      <c r="C418" s="94"/>
      <c r="D418" s="94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18"/>
      <c r="W418" s="88"/>
      <c r="X418" s="88"/>
      <c r="Y418" s="3"/>
      <c r="Z418" s="3"/>
      <c r="AA418" s="3"/>
      <c r="AB418" s="2"/>
      <c r="AC418" s="2"/>
      <c r="AD418" s="2"/>
      <c r="AE418" s="2"/>
      <c r="AF418" s="2"/>
    </row>
    <row r="419" spans="1:32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18"/>
      <c r="W419" s="88"/>
      <c r="X419" s="88"/>
      <c r="Y419" s="3"/>
      <c r="Z419" s="3"/>
      <c r="AA419" s="3"/>
      <c r="AB419" s="2"/>
      <c r="AC419" s="2"/>
      <c r="AD419" s="2"/>
      <c r="AE419" s="2"/>
      <c r="AF419" s="2"/>
    </row>
    <row r="420" spans="1:32" x14ac:dyDescent="0.3">
      <c r="A420" s="3" t="s">
        <v>155</v>
      </c>
      <c r="B420" s="94" t="s">
        <v>357</v>
      </c>
      <c r="C420" s="94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3"/>
      <c r="Q420" s="95"/>
      <c r="R420" s="95"/>
      <c r="S420" s="95"/>
      <c r="T420" s="95"/>
      <c r="U420" s="3" t="s">
        <v>38</v>
      </c>
      <c r="V420" s="18">
        <f>COUNTIF(Q420,W420)</f>
        <v>0</v>
      </c>
      <c r="W420" s="88" t="s">
        <v>358</v>
      </c>
      <c r="X420" s="88"/>
      <c r="Y420" s="3"/>
      <c r="Z420" s="3"/>
      <c r="AA420" s="3"/>
      <c r="AB420" s="2"/>
      <c r="AC420" s="2"/>
      <c r="AD420" s="2"/>
      <c r="AE420" s="2"/>
      <c r="AF420" s="2"/>
    </row>
    <row r="421" spans="1:32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0"/>
      <c r="W421" s="88"/>
      <c r="X421" s="88"/>
      <c r="Y421" s="3"/>
      <c r="Z421" s="3"/>
      <c r="AA421" s="3"/>
      <c r="AB421" s="2"/>
      <c r="AC421" s="2"/>
      <c r="AD421" s="2"/>
      <c r="AE421" s="2"/>
      <c r="AF421" s="2"/>
    </row>
    <row r="422" spans="1:32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18"/>
      <c r="W422" s="88"/>
      <c r="X422" s="88"/>
      <c r="Y422" s="3"/>
      <c r="Z422" s="3"/>
      <c r="AA422" s="3"/>
      <c r="AB422" s="2"/>
      <c r="AC422" s="2"/>
      <c r="AD422" s="2"/>
      <c r="AE422" s="2"/>
      <c r="AF422" s="2"/>
    </row>
    <row r="423" spans="1:32" x14ac:dyDescent="0.3">
      <c r="A423" s="3" t="s">
        <v>156</v>
      </c>
      <c r="B423" s="94" t="s">
        <v>359</v>
      </c>
      <c r="C423" s="94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5"/>
      <c r="R423" s="95"/>
      <c r="S423" s="95"/>
      <c r="T423" s="95"/>
      <c r="U423" s="3"/>
      <c r="V423" s="18">
        <f t="shared" ref="V423:V461" si="7">COUNTIF(Q423,W423)</f>
        <v>0</v>
      </c>
      <c r="W423" s="88" t="s">
        <v>360</v>
      </c>
      <c r="X423" s="88"/>
      <c r="Y423" s="3"/>
      <c r="Z423" s="3"/>
      <c r="AA423" s="3"/>
      <c r="AB423" s="2"/>
      <c r="AC423" s="2"/>
      <c r="AD423" s="2"/>
      <c r="AE423" s="2"/>
      <c r="AF423" s="2"/>
    </row>
    <row r="424" spans="1:32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18"/>
      <c r="W424" s="88"/>
      <c r="X424" s="88"/>
      <c r="Y424" s="3"/>
      <c r="Z424" s="3"/>
      <c r="AA424" s="3"/>
      <c r="AB424" s="2"/>
      <c r="AC424" s="2"/>
      <c r="AD424" s="2"/>
      <c r="AE424" s="2"/>
      <c r="AF424" s="2"/>
    </row>
    <row r="425" spans="1:32" x14ac:dyDescent="0.3">
      <c r="A425" s="3" t="s">
        <v>157</v>
      </c>
      <c r="B425" s="94" t="s">
        <v>361</v>
      </c>
      <c r="C425" s="94"/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5"/>
      <c r="R425" s="95"/>
      <c r="S425" s="95"/>
      <c r="T425" s="95"/>
      <c r="U425" s="3"/>
      <c r="V425" s="18">
        <f t="shared" si="7"/>
        <v>0</v>
      </c>
      <c r="W425" s="88" t="s">
        <v>426</v>
      </c>
      <c r="X425" s="88"/>
      <c r="Y425" s="3"/>
      <c r="Z425" s="3"/>
      <c r="AA425" s="3"/>
      <c r="AB425" s="2"/>
      <c r="AC425" s="2"/>
      <c r="AD425" s="2"/>
      <c r="AE425" s="2"/>
      <c r="AF425" s="2"/>
    </row>
    <row r="426" spans="1:32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18"/>
      <c r="W426" s="88"/>
      <c r="X426" s="88"/>
      <c r="Y426" s="3"/>
      <c r="Z426" s="3"/>
      <c r="AA426" s="3"/>
      <c r="AB426" s="2"/>
      <c r="AC426" s="2"/>
      <c r="AD426" s="2"/>
      <c r="AE426" s="2"/>
      <c r="AF426" s="2"/>
    </row>
    <row r="427" spans="1:32" x14ac:dyDescent="0.3">
      <c r="A427" s="3" t="s">
        <v>158</v>
      </c>
      <c r="B427" s="94" t="s">
        <v>362</v>
      </c>
      <c r="C427" s="94"/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5"/>
      <c r="R427" s="95"/>
      <c r="S427" s="95"/>
      <c r="T427" s="95"/>
      <c r="U427" s="3"/>
      <c r="V427" s="18">
        <f t="shared" si="7"/>
        <v>0</v>
      </c>
      <c r="W427" s="88" t="s">
        <v>363</v>
      </c>
      <c r="X427" s="88"/>
      <c r="Y427" s="3"/>
      <c r="Z427" s="3"/>
      <c r="AA427" s="3"/>
      <c r="AB427" s="2"/>
      <c r="AC427" s="2"/>
      <c r="AD427" s="2"/>
      <c r="AE427" s="2"/>
      <c r="AF427" s="2"/>
    </row>
    <row r="428" spans="1:32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18"/>
      <c r="W428" s="88"/>
      <c r="X428" s="88"/>
      <c r="Y428" s="3"/>
      <c r="Z428" s="3"/>
      <c r="AA428" s="3"/>
      <c r="AB428" s="2"/>
      <c r="AC428" s="2"/>
      <c r="AD428" s="2"/>
      <c r="AE428" s="2"/>
      <c r="AF428" s="2"/>
    </row>
    <row r="429" spans="1:32" x14ac:dyDescent="0.3">
      <c r="A429" s="3" t="s">
        <v>159</v>
      </c>
      <c r="B429" s="94" t="s">
        <v>364</v>
      </c>
      <c r="C429" s="94"/>
      <c r="D429" s="94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5"/>
      <c r="R429" s="95"/>
      <c r="S429" s="95"/>
      <c r="T429" s="95"/>
      <c r="U429" s="3"/>
      <c r="V429" s="18">
        <f t="shared" si="7"/>
        <v>0</v>
      </c>
      <c r="W429" s="88" t="s">
        <v>365</v>
      </c>
      <c r="X429" s="88"/>
      <c r="Y429" s="3"/>
      <c r="Z429" s="3"/>
      <c r="AA429" s="3"/>
      <c r="AB429" s="2"/>
      <c r="AC429" s="2"/>
      <c r="AD429" s="2"/>
      <c r="AE429" s="2"/>
      <c r="AF429" s="2"/>
    </row>
    <row r="430" spans="1:32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18"/>
      <c r="W430" s="88"/>
      <c r="X430" s="88"/>
      <c r="Y430" s="3"/>
      <c r="Z430" s="3"/>
      <c r="AA430" s="3"/>
      <c r="AB430" s="2"/>
      <c r="AC430" s="2"/>
      <c r="AD430" s="2"/>
      <c r="AE430" s="2"/>
      <c r="AF430" s="2"/>
    </row>
    <row r="431" spans="1:32" x14ac:dyDescent="0.3">
      <c r="A431" s="3" t="s">
        <v>160</v>
      </c>
      <c r="B431" s="94" t="s">
        <v>366</v>
      </c>
      <c r="C431" s="94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5"/>
      <c r="R431" s="95"/>
      <c r="S431" s="95"/>
      <c r="T431" s="95"/>
      <c r="U431" s="3"/>
      <c r="V431" s="18">
        <f t="shared" si="7"/>
        <v>0</v>
      </c>
      <c r="W431" s="88" t="s">
        <v>367</v>
      </c>
      <c r="X431" s="88"/>
      <c r="Y431" s="3"/>
      <c r="Z431" s="3"/>
      <c r="AA431" s="3"/>
      <c r="AB431" s="2"/>
      <c r="AC431" s="2"/>
      <c r="AD431" s="2"/>
      <c r="AE431" s="2"/>
      <c r="AF431" s="2"/>
    </row>
    <row r="432" spans="1:32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0"/>
      <c r="W432" s="88"/>
      <c r="X432" s="88"/>
      <c r="Y432" s="3"/>
      <c r="Z432" s="3"/>
      <c r="AA432" s="3"/>
      <c r="AB432" s="2"/>
      <c r="AC432" s="2"/>
      <c r="AD432" s="2"/>
      <c r="AE432" s="2"/>
      <c r="AF432" s="2"/>
    </row>
    <row r="433" spans="1:32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18"/>
      <c r="W433" s="88"/>
      <c r="X433" s="88"/>
      <c r="Y433" s="3"/>
      <c r="Z433" s="3"/>
      <c r="AA433" s="3"/>
      <c r="AB433" s="2"/>
      <c r="AC433" s="2"/>
      <c r="AD433" s="2"/>
      <c r="AE433" s="2"/>
      <c r="AF433" s="2"/>
    </row>
    <row r="434" spans="1:32" x14ac:dyDescent="0.3">
      <c r="A434" s="3"/>
      <c r="B434" s="131" t="s">
        <v>373</v>
      </c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3"/>
      <c r="W434" s="88"/>
      <c r="X434" s="88"/>
      <c r="Y434" s="3"/>
      <c r="Z434" s="3"/>
      <c r="AA434" s="3"/>
      <c r="AB434" s="2"/>
      <c r="AC434" s="2"/>
      <c r="AD434" s="2"/>
      <c r="AE434" s="2"/>
      <c r="AF434" s="2"/>
    </row>
    <row r="435" spans="1:32" x14ac:dyDescent="0.3">
      <c r="A435" s="3"/>
      <c r="B435" s="69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1"/>
      <c r="W435" s="88"/>
      <c r="X435" s="88"/>
      <c r="Y435" s="3"/>
      <c r="Z435" s="3"/>
      <c r="AA435" s="3"/>
      <c r="AB435" s="2"/>
      <c r="AC435" s="2"/>
      <c r="AD435" s="2"/>
      <c r="AE435" s="2"/>
      <c r="AF435" s="2"/>
    </row>
    <row r="436" spans="1:32" x14ac:dyDescent="0.3">
      <c r="A436" s="3"/>
      <c r="B436" s="77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9"/>
      <c r="W436" s="88"/>
      <c r="X436" s="88"/>
      <c r="Y436" s="3"/>
      <c r="Z436" s="3"/>
      <c r="AA436" s="3"/>
      <c r="AB436" s="2"/>
      <c r="AC436" s="2"/>
      <c r="AD436" s="2"/>
      <c r="AE436" s="2"/>
      <c r="AF436" s="2"/>
    </row>
    <row r="437" spans="1:32" x14ac:dyDescent="0.3">
      <c r="A437" s="3"/>
      <c r="B437" s="77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9"/>
      <c r="W437" s="88"/>
      <c r="X437" s="88"/>
      <c r="Y437" s="3"/>
      <c r="Z437" s="3"/>
      <c r="AA437" s="3"/>
      <c r="AB437" s="2"/>
      <c r="AC437" s="2"/>
      <c r="AD437" s="2"/>
      <c r="AE437" s="2"/>
      <c r="AF437" s="2"/>
    </row>
    <row r="438" spans="1:32" x14ac:dyDescent="0.3">
      <c r="A438" s="3"/>
      <c r="B438" s="77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9"/>
      <c r="W438" s="88"/>
      <c r="X438" s="88"/>
      <c r="Y438" s="3"/>
      <c r="Z438" s="3"/>
      <c r="AA438" s="3"/>
      <c r="AB438" s="2"/>
      <c r="AC438" s="2"/>
      <c r="AD438" s="2"/>
      <c r="AE438" s="2"/>
      <c r="AF438" s="2"/>
    </row>
    <row r="439" spans="1:32" x14ac:dyDescent="0.3">
      <c r="A439" s="3"/>
      <c r="B439" s="69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1"/>
      <c r="W439" s="88"/>
      <c r="X439" s="88"/>
      <c r="Y439" s="3"/>
      <c r="Z439" s="3"/>
      <c r="AA439" s="3"/>
      <c r="AB439" s="2"/>
      <c r="AC439" s="2"/>
      <c r="AD439" s="2"/>
      <c r="AE439" s="2"/>
      <c r="AF439" s="2"/>
    </row>
    <row r="440" spans="1:32" x14ac:dyDescent="0.3">
      <c r="A440" s="3"/>
      <c r="B440" s="69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1"/>
      <c r="W440" s="88"/>
      <c r="X440" s="88"/>
      <c r="Y440" s="3"/>
      <c r="Z440" s="3"/>
      <c r="AA440" s="3"/>
      <c r="AB440" s="2"/>
      <c r="AC440" s="2"/>
      <c r="AD440" s="2"/>
      <c r="AE440" s="2"/>
      <c r="AF440" s="2"/>
    </row>
    <row r="441" spans="1:32" x14ac:dyDescent="0.3">
      <c r="A441" s="3"/>
      <c r="B441" s="3"/>
      <c r="E441" s="3"/>
      <c r="F441" s="3"/>
      <c r="G441" s="3"/>
      <c r="H441" s="83"/>
      <c r="I441" s="83"/>
      <c r="J441" s="83"/>
      <c r="K441" s="8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18"/>
      <c r="W441" s="88"/>
      <c r="X441" s="88"/>
      <c r="Y441" s="3"/>
      <c r="Z441" s="3"/>
      <c r="AA441" s="3"/>
      <c r="AB441" s="2"/>
      <c r="AC441" s="2"/>
      <c r="AD441" s="2"/>
      <c r="AE441" s="2"/>
      <c r="AF441" s="2"/>
    </row>
    <row r="442" spans="1:32" x14ac:dyDescent="0.3">
      <c r="A442" s="3"/>
      <c r="B442" s="3"/>
      <c r="E442" s="3"/>
      <c r="F442" s="3"/>
      <c r="G442" s="3"/>
      <c r="H442" s="83"/>
      <c r="I442" s="84" t="s">
        <v>298</v>
      </c>
      <c r="J442" s="85">
        <v>123</v>
      </c>
      <c r="K442" s="8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18"/>
      <c r="W442" s="88"/>
      <c r="X442" s="88"/>
      <c r="Y442" s="3"/>
      <c r="Z442" s="3"/>
      <c r="AA442" s="3"/>
      <c r="AB442" s="2"/>
      <c r="AC442" s="2"/>
      <c r="AD442" s="2"/>
      <c r="AE442" s="2"/>
      <c r="AF442" s="2"/>
    </row>
    <row r="443" spans="1:32" x14ac:dyDescent="0.3">
      <c r="A443" s="3"/>
      <c r="B443" s="3"/>
      <c r="E443" s="3"/>
      <c r="F443" s="3"/>
      <c r="G443" s="3"/>
      <c r="H443" s="83"/>
      <c r="I443" s="84" t="s">
        <v>368</v>
      </c>
      <c r="J443" s="85">
        <v>148</v>
      </c>
      <c r="K443" s="8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18"/>
      <c r="W443" s="88"/>
      <c r="X443" s="88"/>
      <c r="Y443" s="3"/>
      <c r="Z443" s="3"/>
      <c r="AA443" s="3"/>
      <c r="AB443" s="2"/>
      <c r="AC443" s="2"/>
      <c r="AD443" s="2"/>
      <c r="AE443" s="2"/>
      <c r="AF443" s="2"/>
    </row>
    <row r="444" spans="1:32" x14ac:dyDescent="0.3">
      <c r="A444" s="3"/>
      <c r="B444" s="3"/>
      <c r="E444" s="3"/>
      <c r="F444" s="3"/>
      <c r="G444" s="3"/>
      <c r="H444" s="83"/>
      <c r="I444" s="83" t="s">
        <v>369</v>
      </c>
      <c r="J444" s="85">
        <v>139</v>
      </c>
      <c r="K444" s="8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18"/>
      <c r="W444" s="88"/>
      <c r="X444" s="88"/>
      <c r="Y444" s="3"/>
      <c r="Z444" s="3"/>
      <c r="AA444" s="3"/>
      <c r="AB444" s="2"/>
      <c r="AC444" s="2"/>
      <c r="AD444" s="2"/>
      <c r="AE444" s="2"/>
      <c r="AF444" s="2"/>
    </row>
    <row r="445" spans="1:32" x14ac:dyDescent="0.3">
      <c r="A445" s="3"/>
      <c r="B445" s="3"/>
      <c r="E445" s="3"/>
      <c r="F445" s="3"/>
      <c r="G445" s="3"/>
      <c r="H445" s="83"/>
      <c r="I445" s="84" t="s">
        <v>370</v>
      </c>
      <c r="J445" s="85">
        <v>144</v>
      </c>
      <c r="K445" s="8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18"/>
      <c r="W445" s="88"/>
      <c r="X445" s="88"/>
      <c r="Y445" s="3"/>
      <c r="Z445" s="3"/>
      <c r="AA445" s="3"/>
      <c r="AB445" s="2"/>
      <c r="AC445" s="2"/>
      <c r="AD445" s="2"/>
      <c r="AE445" s="2"/>
      <c r="AF445" s="2"/>
    </row>
    <row r="446" spans="1:32" x14ac:dyDescent="0.3">
      <c r="A446" s="3"/>
      <c r="B446" s="3"/>
      <c r="E446" s="3"/>
      <c r="F446" s="3"/>
      <c r="G446" s="3"/>
      <c r="H446" s="83"/>
      <c r="I446" s="84" t="s">
        <v>371</v>
      </c>
      <c r="J446" s="85">
        <v>153</v>
      </c>
      <c r="K446" s="8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18"/>
      <c r="W446" s="88"/>
      <c r="X446" s="88"/>
      <c r="Y446" s="3"/>
      <c r="Z446" s="3"/>
      <c r="AA446" s="3"/>
      <c r="AB446" s="2"/>
      <c r="AC446" s="2"/>
      <c r="AD446" s="2"/>
      <c r="AE446" s="2"/>
      <c r="AF446" s="2"/>
    </row>
    <row r="447" spans="1:32" x14ac:dyDescent="0.3">
      <c r="A447" s="3"/>
      <c r="B447" s="3"/>
      <c r="C447" s="3"/>
      <c r="D447" s="3"/>
      <c r="E447" s="3"/>
      <c r="F447" s="3"/>
      <c r="G447" s="3"/>
      <c r="H447" s="83"/>
      <c r="I447" s="84" t="s">
        <v>372</v>
      </c>
      <c r="J447" s="85">
        <v>143</v>
      </c>
      <c r="K447" s="8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18"/>
      <c r="W447" s="88"/>
      <c r="X447" s="88"/>
      <c r="Y447" s="3"/>
      <c r="Z447" s="3"/>
      <c r="AA447" s="3"/>
      <c r="AB447" s="2"/>
      <c r="AC447" s="2"/>
      <c r="AD447" s="2"/>
      <c r="AE447" s="2"/>
      <c r="AF447" s="2"/>
    </row>
    <row r="448" spans="1:32" x14ac:dyDescent="0.3">
      <c r="A448" s="3"/>
      <c r="B448" s="3"/>
      <c r="C448" s="3"/>
      <c r="D448" s="3"/>
      <c r="E448" s="3"/>
      <c r="F448" s="3"/>
      <c r="G448" s="3"/>
      <c r="H448" s="83"/>
      <c r="I448" s="83"/>
      <c r="J448" s="83"/>
      <c r="K448" s="8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18"/>
      <c r="W448" s="88"/>
      <c r="X448" s="88"/>
      <c r="Y448" s="3"/>
      <c r="Z448" s="3"/>
      <c r="AA448" s="3"/>
      <c r="AB448" s="2"/>
      <c r="AC448" s="2"/>
      <c r="AD448" s="2"/>
      <c r="AE448" s="2"/>
      <c r="AF448" s="2"/>
    </row>
    <row r="449" spans="1:32" x14ac:dyDescent="0.3">
      <c r="A449" s="3"/>
      <c r="B449" s="3"/>
      <c r="C449" s="3"/>
      <c r="D449" s="3"/>
      <c r="E449" s="3"/>
      <c r="F449" s="3"/>
      <c r="G449" s="3"/>
      <c r="H449" s="83"/>
      <c r="I449" s="83"/>
      <c r="J449" s="83"/>
      <c r="K449" s="8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18"/>
      <c r="W449" s="88"/>
      <c r="X449" s="88"/>
      <c r="Y449" s="3"/>
      <c r="Z449" s="3"/>
      <c r="AA449" s="3"/>
      <c r="AB449" s="2"/>
      <c r="AC449" s="2"/>
      <c r="AD449" s="2"/>
      <c r="AE449" s="2"/>
      <c r="AF449" s="2"/>
    </row>
    <row r="450" spans="1:32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18"/>
      <c r="W450" s="88"/>
      <c r="X450" s="88"/>
      <c r="Y450" s="3"/>
      <c r="Z450" s="3"/>
      <c r="AA450" s="3"/>
      <c r="AB450" s="2"/>
      <c r="AC450" s="2"/>
      <c r="AD450" s="2"/>
      <c r="AE450" s="2"/>
      <c r="AF450" s="2"/>
    </row>
    <row r="451" spans="1:32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18"/>
      <c r="W451" s="88"/>
      <c r="X451" s="88"/>
      <c r="Y451" s="3"/>
      <c r="Z451" s="3"/>
      <c r="AA451" s="3"/>
      <c r="AB451" s="2"/>
      <c r="AC451" s="2"/>
      <c r="AD451" s="2"/>
      <c r="AE451" s="2"/>
      <c r="AF451" s="2"/>
    </row>
    <row r="452" spans="1:32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18"/>
      <c r="W452" s="88"/>
      <c r="X452" s="88"/>
      <c r="Y452" s="3"/>
      <c r="Z452" s="3"/>
      <c r="AA452" s="3"/>
      <c r="AB452" s="2"/>
      <c r="AC452" s="2"/>
      <c r="AD452" s="2"/>
      <c r="AE452" s="2"/>
      <c r="AF452" s="2"/>
    </row>
    <row r="453" spans="1:32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18"/>
      <c r="W453" s="88"/>
      <c r="X453" s="88"/>
      <c r="Y453" s="3"/>
      <c r="Z453" s="3"/>
      <c r="AA453" s="3"/>
      <c r="AB453" s="2"/>
      <c r="AC453" s="2"/>
      <c r="AD453" s="2"/>
      <c r="AE453" s="2"/>
      <c r="AF453" s="2"/>
    </row>
    <row r="454" spans="1:32" x14ac:dyDescent="0.3">
      <c r="A454" s="3" t="s">
        <v>161</v>
      </c>
      <c r="B454" s="94" t="s">
        <v>374</v>
      </c>
      <c r="C454" s="94"/>
      <c r="D454" s="94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3"/>
      <c r="Q454" s="95"/>
      <c r="R454" s="95"/>
      <c r="S454" s="95"/>
      <c r="T454" s="95"/>
      <c r="U454" s="3"/>
      <c r="V454" s="18">
        <f t="shared" si="7"/>
        <v>0</v>
      </c>
      <c r="W454" s="88" t="s">
        <v>371</v>
      </c>
      <c r="X454" s="88"/>
      <c r="Y454" s="3"/>
      <c r="Z454" s="3"/>
      <c r="AA454" s="3"/>
      <c r="AB454" s="2"/>
      <c r="AC454" s="2"/>
      <c r="AD454" s="2"/>
      <c r="AE454" s="2"/>
      <c r="AF454" s="2"/>
    </row>
    <row r="455" spans="1:32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18"/>
      <c r="W455" s="88"/>
      <c r="X455" s="88"/>
      <c r="Y455" s="3"/>
      <c r="Z455" s="3"/>
      <c r="AA455" s="3"/>
      <c r="AB455" s="2"/>
      <c r="AC455" s="2"/>
      <c r="AD455" s="2"/>
      <c r="AE455" s="2"/>
      <c r="AF455" s="2"/>
    </row>
    <row r="456" spans="1:32" x14ac:dyDescent="0.3">
      <c r="A456" s="3" t="s">
        <v>162</v>
      </c>
      <c r="B456" s="94" t="s">
        <v>375</v>
      </c>
      <c r="C456" s="94"/>
      <c r="D456" s="94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5"/>
      <c r="R456" s="95"/>
      <c r="S456" s="95"/>
      <c r="T456" s="95"/>
      <c r="U456" s="3" t="s">
        <v>376</v>
      </c>
      <c r="V456" s="18">
        <f t="shared" si="7"/>
        <v>0</v>
      </c>
      <c r="W456" s="88" t="s">
        <v>377</v>
      </c>
      <c r="X456" s="88"/>
      <c r="Y456" s="3"/>
      <c r="Z456" s="3"/>
      <c r="AA456" s="3"/>
      <c r="AB456" s="2"/>
      <c r="AC456" s="2"/>
      <c r="AD456" s="2"/>
      <c r="AE456" s="2"/>
      <c r="AF456" s="2"/>
    </row>
    <row r="457" spans="1:32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18"/>
      <c r="W457" s="88"/>
      <c r="X457" s="88"/>
      <c r="Y457" s="3"/>
      <c r="Z457" s="3"/>
      <c r="AA457" s="3"/>
      <c r="AB457" s="2"/>
      <c r="AC457" s="2"/>
      <c r="AD457" s="2"/>
      <c r="AE457" s="2"/>
      <c r="AF457" s="2"/>
    </row>
    <row r="458" spans="1:32" x14ac:dyDescent="0.3">
      <c r="A458" s="3" t="s">
        <v>163</v>
      </c>
      <c r="B458" s="94" t="s">
        <v>378</v>
      </c>
      <c r="C458" s="94"/>
      <c r="D458" s="94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5"/>
      <c r="R458" s="95"/>
      <c r="S458" s="95"/>
      <c r="T458" s="95"/>
      <c r="U458" s="3" t="s">
        <v>376</v>
      </c>
      <c r="V458" s="18">
        <f t="shared" si="7"/>
        <v>0</v>
      </c>
      <c r="W458" s="88" t="s">
        <v>121</v>
      </c>
      <c r="X458" s="88"/>
      <c r="Y458" s="3"/>
      <c r="Z458" s="3"/>
      <c r="AA458" s="3"/>
      <c r="AB458" s="2"/>
      <c r="AC458" s="2"/>
      <c r="AD458" s="2"/>
      <c r="AE458" s="2"/>
      <c r="AF458" s="2"/>
    </row>
    <row r="459" spans="1:32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0"/>
      <c r="W459" s="88"/>
      <c r="X459" s="88"/>
      <c r="Y459" s="3"/>
      <c r="Z459" s="3"/>
      <c r="AA459" s="3"/>
      <c r="AB459" s="2"/>
      <c r="AC459" s="2"/>
      <c r="AD459" s="2"/>
      <c r="AE459" s="2"/>
      <c r="AF459" s="2"/>
    </row>
    <row r="460" spans="1:32" x14ac:dyDescent="0.3">
      <c r="A460" s="3"/>
      <c r="B460" s="135" t="s">
        <v>379</v>
      </c>
      <c r="C460" s="135"/>
      <c r="D460" s="135"/>
      <c r="E460" s="135"/>
      <c r="F460" s="135"/>
      <c r="G460" s="135"/>
      <c r="H460" s="135"/>
      <c r="I460" s="135"/>
      <c r="J460" s="135"/>
      <c r="K460" s="135"/>
      <c r="L460" s="135"/>
      <c r="M460" s="135"/>
      <c r="N460" s="135"/>
      <c r="O460" s="135"/>
      <c r="P460" s="3"/>
      <c r="Q460" s="3"/>
      <c r="R460" s="3"/>
      <c r="S460" s="3"/>
      <c r="T460" s="3"/>
      <c r="U460" s="3"/>
      <c r="V460" s="18"/>
      <c r="W460" s="88"/>
      <c r="X460" s="88"/>
      <c r="Y460" s="3"/>
      <c r="Z460" s="3"/>
      <c r="AA460" s="3"/>
      <c r="AB460" s="2"/>
      <c r="AC460" s="2"/>
      <c r="AD460" s="2"/>
      <c r="AE460" s="2"/>
      <c r="AF460" s="2"/>
    </row>
    <row r="461" spans="1:32" x14ac:dyDescent="0.3">
      <c r="A461" s="3" t="s">
        <v>164</v>
      </c>
      <c r="B461" s="94"/>
      <c r="C461" s="94"/>
      <c r="D461" s="94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33" t="s">
        <v>3</v>
      </c>
      <c r="Q461" s="95"/>
      <c r="R461" s="95"/>
      <c r="S461" s="95"/>
      <c r="T461" s="95"/>
      <c r="U461" s="3"/>
      <c r="V461" s="18">
        <f t="shared" si="7"/>
        <v>0</v>
      </c>
      <c r="W461" s="88" t="s">
        <v>380</v>
      </c>
      <c r="X461" s="88"/>
      <c r="Y461" s="3"/>
      <c r="Z461" s="3"/>
      <c r="AA461" s="3"/>
      <c r="AB461" s="2"/>
      <c r="AC461" s="2"/>
      <c r="AD461" s="2"/>
      <c r="AE461" s="2"/>
      <c r="AF461" s="2"/>
    </row>
    <row r="462" spans="1:32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0"/>
      <c r="W462" s="88"/>
      <c r="X462" s="88"/>
      <c r="Y462" s="3"/>
      <c r="Z462" s="3"/>
      <c r="AA462" s="3"/>
      <c r="AB462" s="2"/>
      <c r="AC462" s="2"/>
      <c r="AD462" s="2"/>
      <c r="AE462" s="2"/>
      <c r="AF462" s="2"/>
    </row>
    <row r="463" spans="1:32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18"/>
      <c r="W463" s="88"/>
      <c r="X463" s="88"/>
      <c r="Y463" s="3"/>
      <c r="Z463" s="3"/>
      <c r="AA463" s="3"/>
      <c r="AB463" s="2"/>
      <c r="AC463" s="2"/>
      <c r="AD463" s="2"/>
      <c r="AE463" s="2"/>
      <c r="AF463" s="2"/>
    </row>
    <row r="464" spans="1:32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18"/>
      <c r="W464" s="88"/>
      <c r="X464" s="88"/>
      <c r="Y464" s="3"/>
      <c r="Z464" s="3"/>
      <c r="AA464" s="3"/>
      <c r="AB464" s="2"/>
      <c r="AC464" s="2"/>
      <c r="AD464" s="2"/>
      <c r="AE464" s="2"/>
      <c r="AF464" s="2"/>
    </row>
    <row r="465" spans="1:32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18"/>
      <c r="W465" s="88"/>
      <c r="X465" s="88"/>
      <c r="Y465" s="3"/>
      <c r="Z465" s="3"/>
      <c r="AA465" s="3"/>
      <c r="AB465" s="2"/>
      <c r="AC465" s="2"/>
      <c r="AD465" s="2"/>
      <c r="AE465" s="2"/>
      <c r="AF465" s="2"/>
    </row>
    <row r="466" spans="1:32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18"/>
      <c r="W466" s="88"/>
      <c r="X466" s="88"/>
      <c r="Y466" s="3"/>
      <c r="Z466" s="3"/>
      <c r="AA466" s="3"/>
      <c r="AB466" s="2"/>
      <c r="AC466" s="2"/>
      <c r="AD466" s="2"/>
      <c r="AE466" s="2"/>
      <c r="AF466" s="2"/>
    </row>
    <row r="467" spans="1:32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18"/>
      <c r="W467" s="88"/>
      <c r="X467" s="88"/>
      <c r="Y467" s="3"/>
      <c r="Z467" s="3"/>
      <c r="AA467" s="3"/>
      <c r="AB467" s="2"/>
      <c r="AC467" s="2"/>
      <c r="AD467" s="2"/>
      <c r="AE467" s="2"/>
      <c r="AF467" s="2"/>
    </row>
    <row r="468" spans="1:32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18"/>
      <c r="W468" s="88"/>
      <c r="X468" s="88"/>
      <c r="Y468" s="3"/>
      <c r="Z468" s="3"/>
      <c r="AA468" s="3"/>
      <c r="AB468" s="2"/>
      <c r="AC468" s="2"/>
      <c r="AD468" s="2"/>
      <c r="AE468" s="2"/>
      <c r="AF468" s="2"/>
    </row>
    <row r="469" spans="1:32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18"/>
      <c r="W469" s="88"/>
      <c r="X469" s="88"/>
      <c r="Y469" s="3"/>
      <c r="Z469" s="3"/>
      <c r="AA469" s="3"/>
      <c r="AB469" s="2"/>
      <c r="AC469" s="2"/>
      <c r="AD469" s="2"/>
      <c r="AE469" s="2"/>
      <c r="AF469" s="2"/>
    </row>
    <row r="470" spans="1:32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18"/>
      <c r="W470" s="88"/>
      <c r="X470" s="88"/>
      <c r="Y470" s="3"/>
      <c r="Z470" s="3"/>
      <c r="AA470" s="3"/>
      <c r="AB470" s="2"/>
      <c r="AC470" s="2"/>
      <c r="AD470" s="2"/>
      <c r="AE470" s="2"/>
      <c r="AF470" s="2"/>
    </row>
    <row r="471" spans="1:32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18"/>
      <c r="W471" s="88"/>
      <c r="X471" s="88"/>
      <c r="Y471" s="3"/>
      <c r="Z471" s="3"/>
      <c r="AA471" s="3"/>
      <c r="AB471" s="2"/>
      <c r="AC471" s="2"/>
      <c r="AD471" s="2"/>
      <c r="AE471" s="2"/>
      <c r="AF471" s="2"/>
    </row>
    <row r="472" spans="1:32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18"/>
      <c r="W472" s="88"/>
      <c r="X472" s="88"/>
      <c r="Y472" s="3"/>
      <c r="Z472" s="3"/>
      <c r="AA472" s="3"/>
      <c r="AB472" s="2"/>
      <c r="AC472" s="2"/>
      <c r="AD472" s="2"/>
      <c r="AE472" s="2"/>
      <c r="AF472" s="2"/>
    </row>
    <row r="473" spans="1:32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18"/>
      <c r="W473" s="88"/>
      <c r="X473" s="88"/>
      <c r="Y473" s="3"/>
      <c r="Z473" s="3"/>
      <c r="AA473" s="3"/>
      <c r="AB473" s="2"/>
      <c r="AC473" s="2"/>
      <c r="AD473" s="2"/>
      <c r="AE473" s="2"/>
      <c r="AF473" s="2"/>
    </row>
    <row r="474" spans="1:32" x14ac:dyDescent="0.3">
      <c r="A474" s="3" t="s">
        <v>165</v>
      </c>
      <c r="B474" s="94" t="s">
        <v>381</v>
      </c>
      <c r="C474" s="94"/>
      <c r="D474" s="94"/>
      <c r="E474" s="94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5"/>
      <c r="R474" s="95"/>
      <c r="S474" s="95"/>
      <c r="T474" s="95"/>
      <c r="U474" s="3" t="s">
        <v>38</v>
      </c>
      <c r="V474" s="18">
        <f t="shared" ref="V474:V536" si="8">COUNTIF(Q474,W474)</f>
        <v>0</v>
      </c>
      <c r="W474" s="88" t="s">
        <v>22</v>
      </c>
      <c r="X474" s="88"/>
      <c r="Y474" s="3"/>
      <c r="Z474" s="3"/>
      <c r="AA474" s="3"/>
      <c r="AB474" s="2"/>
      <c r="AC474" s="2"/>
      <c r="AD474" s="2"/>
      <c r="AE474" s="2"/>
      <c r="AF474" s="2"/>
    </row>
    <row r="475" spans="1:32" x14ac:dyDescent="0.3">
      <c r="A475" s="3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3"/>
      <c r="R475" s="3"/>
      <c r="S475" s="3"/>
      <c r="T475" s="3"/>
      <c r="U475" s="3"/>
      <c r="V475" s="18"/>
      <c r="W475" s="88"/>
      <c r="X475" s="88"/>
      <c r="Y475" s="3"/>
      <c r="Z475" s="3"/>
      <c r="AA475" s="3"/>
      <c r="AB475" s="2"/>
      <c r="AC475" s="2"/>
      <c r="AD475" s="2"/>
      <c r="AE475" s="2"/>
      <c r="AF475" s="2"/>
    </row>
    <row r="476" spans="1:32" x14ac:dyDescent="0.3">
      <c r="A476" s="3" t="s">
        <v>166</v>
      </c>
      <c r="B476" s="94" t="s">
        <v>385</v>
      </c>
      <c r="C476" s="94"/>
      <c r="D476" s="94"/>
      <c r="E476" s="94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5"/>
      <c r="R476" s="95"/>
      <c r="S476" s="95"/>
      <c r="T476" s="95"/>
      <c r="U476" s="3" t="s">
        <v>38</v>
      </c>
      <c r="V476" s="18">
        <f t="shared" si="8"/>
        <v>0</v>
      </c>
      <c r="W476" s="88" t="s">
        <v>382</v>
      </c>
      <c r="X476" s="88"/>
      <c r="Y476" s="3"/>
      <c r="Z476" s="3"/>
      <c r="AA476" s="3"/>
      <c r="AB476" s="2"/>
      <c r="AC476" s="2"/>
      <c r="AD476" s="2"/>
      <c r="AE476" s="2"/>
      <c r="AF476" s="2"/>
    </row>
    <row r="477" spans="1:32" x14ac:dyDescent="0.3">
      <c r="A477" s="3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3"/>
      <c r="R477" s="3"/>
      <c r="S477" s="3"/>
      <c r="T477" s="3"/>
      <c r="U477" s="3"/>
      <c r="V477" s="18"/>
      <c r="W477" s="88"/>
      <c r="X477" s="88"/>
      <c r="Y477" s="3"/>
      <c r="Z477" s="3"/>
      <c r="AA477" s="3"/>
      <c r="AB477" s="2"/>
      <c r="AC477" s="2"/>
      <c r="AD477" s="2"/>
      <c r="AE477" s="2"/>
      <c r="AF477" s="2"/>
    </row>
    <row r="478" spans="1:32" x14ac:dyDescent="0.3">
      <c r="A478" s="3" t="s">
        <v>167</v>
      </c>
      <c r="B478" s="94" t="s">
        <v>383</v>
      </c>
      <c r="C478" s="94"/>
      <c r="D478" s="94"/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5"/>
      <c r="R478" s="95"/>
      <c r="S478" s="95"/>
      <c r="T478" s="95"/>
      <c r="U478" s="3" t="s">
        <v>38</v>
      </c>
      <c r="V478" s="18">
        <f t="shared" si="8"/>
        <v>0</v>
      </c>
      <c r="W478" s="88" t="s">
        <v>384</v>
      </c>
      <c r="X478" s="88"/>
      <c r="Y478" s="3"/>
      <c r="Z478" s="3"/>
      <c r="AA478" s="3"/>
      <c r="AB478" s="2"/>
      <c r="AC478" s="2"/>
      <c r="AD478" s="2"/>
      <c r="AE478" s="2"/>
      <c r="AF478" s="2"/>
    </row>
    <row r="479" spans="1:32" x14ac:dyDescent="0.3">
      <c r="A479" s="3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3"/>
      <c r="R479" s="3"/>
      <c r="S479" s="3"/>
      <c r="T479" s="3"/>
      <c r="U479" s="3"/>
      <c r="V479" s="18"/>
      <c r="W479" s="88"/>
      <c r="X479" s="88"/>
      <c r="Y479" s="3"/>
      <c r="Z479" s="3"/>
      <c r="AA479" s="3"/>
      <c r="AB479" s="2"/>
      <c r="AC479" s="2"/>
      <c r="AD479" s="2"/>
      <c r="AE479" s="2"/>
      <c r="AF479" s="2"/>
    </row>
    <row r="480" spans="1:32" x14ac:dyDescent="0.3">
      <c r="A480" s="3" t="s">
        <v>168</v>
      </c>
      <c r="B480" s="94" t="s">
        <v>171</v>
      </c>
      <c r="C480" s="94"/>
      <c r="D480" s="94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5"/>
      <c r="R480" s="95"/>
      <c r="S480" s="95"/>
      <c r="T480" s="95"/>
      <c r="U480" s="3" t="s">
        <v>38</v>
      </c>
      <c r="V480" s="18">
        <f t="shared" si="8"/>
        <v>0</v>
      </c>
      <c r="W480" s="88" t="s">
        <v>174</v>
      </c>
      <c r="X480" s="88"/>
      <c r="Y480" s="3"/>
      <c r="Z480" s="3"/>
      <c r="AA480" s="3"/>
      <c r="AB480" s="2"/>
      <c r="AC480" s="2"/>
      <c r="AD480" s="2"/>
      <c r="AE480" s="2"/>
      <c r="AF480" s="2"/>
    </row>
    <row r="481" spans="1:32" x14ac:dyDescent="0.3">
      <c r="A481" s="3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3"/>
      <c r="R481" s="3"/>
      <c r="S481" s="3"/>
      <c r="T481" s="3"/>
      <c r="U481" s="3"/>
      <c r="V481" s="18"/>
      <c r="W481" s="88"/>
      <c r="X481" s="88"/>
      <c r="Y481" s="3"/>
      <c r="Z481" s="3"/>
      <c r="AA481" s="3"/>
      <c r="AB481" s="2"/>
      <c r="AC481" s="2"/>
      <c r="AD481" s="2"/>
      <c r="AE481" s="2"/>
      <c r="AF481" s="2"/>
    </row>
    <row r="482" spans="1:32" x14ac:dyDescent="0.3">
      <c r="A482" s="3" t="s">
        <v>169</v>
      </c>
      <c r="B482" s="94" t="s">
        <v>172</v>
      </c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5"/>
      <c r="R482" s="95"/>
      <c r="S482" s="95"/>
      <c r="T482" s="95"/>
      <c r="U482" s="3" t="s">
        <v>38</v>
      </c>
      <c r="V482" s="18">
        <f t="shared" si="8"/>
        <v>0</v>
      </c>
      <c r="W482" s="88" t="s">
        <v>386</v>
      </c>
      <c r="X482" s="88"/>
      <c r="Y482" s="3"/>
      <c r="Z482" s="3"/>
      <c r="AA482" s="3"/>
      <c r="AB482" s="2"/>
      <c r="AC482" s="2"/>
      <c r="AD482" s="2"/>
      <c r="AE482" s="2"/>
      <c r="AF482" s="2"/>
    </row>
    <row r="483" spans="1:32" x14ac:dyDescent="0.3">
      <c r="A483" s="3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53"/>
      <c r="R483" s="53"/>
      <c r="S483" s="53"/>
      <c r="T483" s="53"/>
      <c r="U483" s="3"/>
      <c r="V483" s="18"/>
      <c r="W483" s="88"/>
      <c r="X483" s="88"/>
      <c r="Y483" s="3"/>
      <c r="Z483" s="3"/>
      <c r="AA483" s="3"/>
      <c r="AB483" s="2"/>
      <c r="AC483" s="2"/>
      <c r="AD483" s="2"/>
      <c r="AE483" s="2"/>
      <c r="AF483" s="2"/>
    </row>
    <row r="484" spans="1:32" x14ac:dyDescent="0.3">
      <c r="A484" s="3"/>
      <c r="B484" s="94" t="s">
        <v>387</v>
      </c>
      <c r="C484" s="94"/>
      <c r="D484" s="94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3"/>
      <c r="V484" s="18"/>
      <c r="W484" s="88"/>
      <c r="X484" s="88"/>
      <c r="Y484" s="3"/>
      <c r="Z484" s="3"/>
      <c r="AA484" s="3"/>
      <c r="AB484" s="2"/>
      <c r="AC484" s="2"/>
      <c r="AD484" s="2"/>
      <c r="AE484" s="2"/>
      <c r="AF484" s="2"/>
    </row>
    <row r="485" spans="1:32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18"/>
      <c r="W485" s="88"/>
      <c r="X485" s="88"/>
      <c r="Y485" s="3"/>
      <c r="Z485" s="3"/>
      <c r="AA485" s="3"/>
      <c r="AB485" s="2"/>
      <c r="AC485" s="2"/>
      <c r="AD485" s="2"/>
      <c r="AE485" s="2"/>
      <c r="AF485" s="2"/>
    </row>
    <row r="486" spans="1:32" x14ac:dyDescent="0.3">
      <c r="A486" s="3" t="s">
        <v>170</v>
      </c>
      <c r="B486" s="94" t="s">
        <v>173</v>
      </c>
      <c r="C486" s="94"/>
      <c r="D486" s="94"/>
      <c r="E486" s="94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5"/>
      <c r="R486" s="95"/>
      <c r="S486" s="95"/>
      <c r="T486" s="95"/>
      <c r="U486" s="3" t="s">
        <v>38</v>
      </c>
      <c r="V486" s="18">
        <f t="shared" si="8"/>
        <v>0</v>
      </c>
      <c r="W486" s="88" t="s">
        <v>388</v>
      </c>
      <c r="X486" s="88"/>
      <c r="Y486" s="3"/>
      <c r="Z486" s="3"/>
      <c r="AA486" s="3"/>
      <c r="AB486" s="2"/>
      <c r="AC486" s="2"/>
      <c r="AD486" s="2"/>
      <c r="AE486" s="2"/>
      <c r="AF486" s="2"/>
    </row>
    <row r="487" spans="1:32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0"/>
      <c r="W487" s="88"/>
      <c r="X487" s="88"/>
      <c r="Y487" s="3"/>
      <c r="Z487" s="3"/>
      <c r="AA487" s="3"/>
      <c r="AB487" s="2"/>
      <c r="AC487" s="2"/>
      <c r="AD487" s="2"/>
      <c r="AE487" s="2"/>
      <c r="AF487" s="2"/>
    </row>
    <row r="488" spans="1:32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18"/>
      <c r="W488" s="88"/>
      <c r="X488" s="88"/>
      <c r="Y488" s="3"/>
      <c r="Z488" s="3"/>
      <c r="AA488" s="3"/>
      <c r="AB488" s="2"/>
      <c r="AC488" s="2"/>
      <c r="AD488" s="2"/>
      <c r="AE488" s="2"/>
      <c r="AF488" s="2"/>
    </row>
    <row r="489" spans="1:32" x14ac:dyDescent="0.3">
      <c r="A489" s="3" t="s">
        <v>175</v>
      </c>
      <c r="B489" s="94" t="s">
        <v>389</v>
      </c>
      <c r="C489" s="94"/>
      <c r="D489" s="94"/>
      <c r="E489" s="94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33" t="s">
        <v>3</v>
      </c>
      <c r="Q489" s="95"/>
      <c r="R489" s="95"/>
      <c r="S489" s="95"/>
      <c r="T489" s="95"/>
      <c r="U489" s="3"/>
      <c r="V489" s="18">
        <f t="shared" si="8"/>
        <v>0</v>
      </c>
      <c r="W489" s="88" t="s">
        <v>391</v>
      </c>
      <c r="X489" s="88"/>
      <c r="Y489" s="3"/>
      <c r="Z489" s="3"/>
      <c r="AA489" s="3"/>
      <c r="AB489" s="2"/>
      <c r="AC489" s="2"/>
      <c r="AD489" s="2"/>
      <c r="AE489" s="2"/>
      <c r="AF489" s="2"/>
    </row>
    <row r="490" spans="1:32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50"/>
      <c r="Q490" s="3"/>
      <c r="R490" s="3"/>
      <c r="S490" s="3"/>
      <c r="T490" s="3"/>
      <c r="U490" s="3"/>
      <c r="V490" s="18"/>
      <c r="W490" s="88"/>
      <c r="X490" s="88"/>
      <c r="Y490" s="3"/>
      <c r="Z490" s="3"/>
      <c r="AA490" s="3"/>
      <c r="AB490" s="2"/>
      <c r="AC490" s="2"/>
      <c r="AD490" s="2"/>
      <c r="AE490" s="2"/>
      <c r="AF490" s="2"/>
    </row>
    <row r="491" spans="1:32" x14ac:dyDescent="0.3">
      <c r="A491" s="3" t="s">
        <v>176</v>
      </c>
      <c r="B491" s="94" t="s">
        <v>390</v>
      </c>
      <c r="C491" s="94"/>
      <c r="D491" s="94"/>
      <c r="E491" s="94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33" t="s">
        <v>3</v>
      </c>
      <c r="Q491" s="95"/>
      <c r="R491" s="95"/>
      <c r="S491" s="95"/>
      <c r="T491" s="95"/>
      <c r="U491" s="3"/>
      <c r="V491" s="18">
        <f t="shared" si="8"/>
        <v>0</v>
      </c>
      <c r="W491" s="88" t="s">
        <v>427</v>
      </c>
      <c r="X491" s="88"/>
      <c r="Y491" s="3"/>
      <c r="Z491" s="3"/>
      <c r="AA491" s="3"/>
      <c r="AB491" s="2"/>
      <c r="AC491" s="2"/>
      <c r="AD491" s="2"/>
      <c r="AE491" s="2"/>
      <c r="AF491" s="2"/>
    </row>
    <row r="492" spans="1:32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0"/>
      <c r="W492" s="88"/>
      <c r="X492" s="88"/>
      <c r="Y492" s="3"/>
      <c r="Z492" s="3"/>
      <c r="AA492" s="3"/>
      <c r="AB492" s="2"/>
      <c r="AC492" s="2"/>
      <c r="AD492" s="2"/>
      <c r="AE492" s="2"/>
      <c r="AF492" s="2"/>
    </row>
    <row r="493" spans="1:32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18"/>
      <c r="W493" s="88"/>
      <c r="X493" s="88"/>
      <c r="Y493" s="3"/>
      <c r="Z493" s="3"/>
      <c r="AA493" s="3"/>
      <c r="AB493" s="2"/>
      <c r="AC493" s="2"/>
      <c r="AD493" s="2"/>
      <c r="AE493" s="2"/>
      <c r="AF493" s="2"/>
    </row>
    <row r="494" spans="1:32" x14ac:dyDescent="0.3">
      <c r="A494" s="3" t="s">
        <v>177</v>
      </c>
      <c r="B494" s="94" t="s">
        <v>392</v>
      </c>
      <c r="C494" s="94"/>
      <c r="D494" s="94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3"/>
      <c r="V494" s="18">
        <f>COUNTIF(X494,W494)</f>
        <v>0</v>
      </c>
      <c r="W494" s="88" t="s">
        <v>396</v>
      </c>
      <c r="X494" s="88">
        <f>D497*D499+D497</f>
        <v>0</v>
      </c>
      <c r="Y494" s="3"/>
      <c r="Z494" s="3"/>
      <c r="AA494" s="3"/>
      <c r="AB494" s="2"/>
      <c r="AC494" s="2"/>
      <c r="AD494" s="2"/>
      <c r="AE494" s="2"/>
      <c r="AF494" s="2"/>
    </row>
    <row r="495" spans="1:32" x14ac:dyDescent="0.3">
      <c r="A495" s="3"/>
      <c r="B495" s="94" t="s">
        <v>393</v>
      </c>
      <c r="C495" s="94"/>
      <c r="D495" s="94"/>
      <c r="E495" s="94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3"/>
      <c r="V495" s="18"/>
      <c r="W495" s="88"/>
      <c r="X495" s="88"/>
      <c r="Y495" s="3"/>
      <c r="Z495" s="3"/>
      <c r="AA495" s="3"/>
      <c r="AB495" s="2"/>
      <c r="AC495" s="2"/>
      <c r="AD495" s="2"/>
      <c r="AE495" s="2"/>
      <c r="AF495" s="2"/>
    </row>
    <row r="496" spans="1:32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18"/>
      <c r="W496" s="88"/>
      <c r="X496" s="88"/>
      <c r="Y496" s="3"/>
      <c r="Z496" s="3"/>
      <c r="AA496" s="3"/>
      <c r="AB496" s="2"/>
      <c r="AC496" s="2"/>
      <c r="AD496" s="2"/>
      <c r="AE496" s="2"/>
      <c r="AF496" s="2"/>
    </row>
    <row r="497" spans="1:32" x14ac:dyDescent="0.3">
      <c r="A497" s="3"/>
      <c r="B497" s="94" t="s">
        <v>394</v>
      </c>
      <c r="C497" s="94"/>
      <c r="D497" s="95"/>
      <c r="E497" s="9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18"/>
      <c r="W497" s="88"/>
      <c r="X497" s="88"/>
      <c r="Y497" s="3"/>
      <c r="Z497" s="3"/>
      <c r="AA497" s="3"/>
      <c r="AB497" s="2"/>
      <c r="AC497" s="2"/>
      <c r="AD497" s="2"/>
      <c r="AE497" s="2"/>
      <c r="AF497" s="2"/>
    </row>
    <row r="498" spans="1:32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18"/>
      <c r="W498" s="88"/>
      <c r="X498" s="88"/>
      <c r="Y498" s="3"/>
      <c r="Z498" s="3"/>
      <c r="AA498" s="3"/>
      <c r="AB498" s="2"/>
      <c r="AC498" s="2"/>
      <c r="AD498" s="2"/>
      <c r="AE498" s="2"/>
      <c r="AF498" s="2"/>
    </row>
    <row r="499" spans="1:32" x14ac:dyDescent="0.3">
      <c r="A499" s="3"/>
      <c r="B499" s="94" t="s">
        <v>395</v>
      </c>
      <c r="C499" s="94"/>
      <c r="D499" s="95"/>
      <c r="E499" s="9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18"/>
      <c r="W499" s="88"/>
      <c r="X499" s="88"/>
      <c r="Y499" s="3"/>
      <c r="Z499" s="3"/>
      <c r="AA499" s="3"/>
      <c r="AB499" s="2"/>
      <c r="AC499" s="2"/>
      <c r="AD499" s="2"/>
      <c r="AE499" s="2"/>
      <c r="AF499" s="2"/>
    </row>
    <row r="500" spans="1:32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0"/>
      <c r="W500" s="88"/>
      <c r="X500" s="88"/>
      <c r="Y500" s="3"/>
      <c r="Z500" s="3"/>
      <c r="AA500" s="3"/>
      <c r="AB500" s="2"/>
      <c r="AC500" s="2"/>
      <c r="AD500" s="2"/>
      <c r="AE500" s="2"/>
      <c r="AF500" s="2"/>
    </row>
    <row r="501" spans="1:32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18"/>
      <c r="W501" s="88"/>
      <c r="X501" s="88"/>
      <c r="Y501" s="3"/>
      <c r="Z501" s="3"/>
      <c r="AA501" s="3"/>
      <c r="AB501" s="2"/>
      <c r="AC501" s="2"/>
      <c r="AD501" s="2"/>
      <c r="AE501" s="2"/>
      <c r="AF501" s="2"/>
    </row>
    <row r="502" spans="1:32" x14ac:dyDescent="0.3">
      <c r="A502" s="3"/>
      <c r="B502" s="94" t="s">
        <v>398</v>
      </c>
      <c r="C502" s="94"/>
      <c r="D502" s="94"/>
      <c r="E502" s="94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18"/>
      <c r="W502" s="88"/>
      <c r="X502" s="88"/>
      <c r="Y502" s="3"/>
      <c r="Z502" s="3"/>
      <c r="AA502" s="3"/>
      <c r="AB502" s="2"/>
      <c r="AC502" s="2"/>
      <c r="AD502" s="2"/>
      <c r="AE502" s="2"/>
      <c r="AF502" s="2"/>
    </row>
    <row r="503" spans="1:32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18"/>
      <c r="W503" s="88"/>
      <c r="X503" s="88"/>
      <c r="Y503" s="3"/>
      <c r="Z503" s="3"/>
      <c r="AA503" s="3"/>
      <c r="AB503" s="2"/>
      <c r="AC503" s="2"/>
      <c r="AD503" s="2"/>
      <c r="AE503" s="2"/>
      <c r="AF503" s="2"/>
    </row>
    <row r="504" spans="1:32" x14ac:dyDescent="0.3">
      <c r="A504" s="3" t="s">
        <v>178</v>
      </c>
      <c r="B504" s="93"/>
      <c r="C504" s="50" t="s">
        <v>179</v>
      </c>
      <c r="D504" s="93"/>
      <c r="E504" s="54" t="s">
        <v>180</v>
      </c>
      <c r="F504" s="93"/>
      <c r="G504" s="33" t="s">
        <v>3</v>
      </c>
      <c r="H504" s="50" t="s">
        <v>397</v>
      </c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18">
        <f>COUNTIF(X504,W504)</f>
        <v>0</v>
      </c>
      <c r="W504" s="88" t="s">
        <v>397</v>
      </c>
      <c r="X504" s="88">
        <f>B504+D504*F504</f>
        <v>0</v>
      </c>
      <c r="Y504" s="3"/>
      <c r="Z504" s="3"/>
      <c r="AA504" s="3"/>
      <c r="AB504" s="2"/>
      <c r="AC504" s="2"/>
      <c r="AD504" s="2"/>
      <c r="AE504" s="2"/>
      <c r="AF504" s="2"/>
    </row>
    <row r="505" spans="1:32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0"/>
      <c r="W505" s="88"/>
      <c r="X505" s="88"/>
      <c r="Y505" s="3"/>
      <c r="Z505" s="3"/>
      <c r="AA505" s="3"/>
      <c r="AB505" s="2"/>
      <c r="AC505" s="2"/>
      <c r="AD505" s="2"/>
      <c r="AE505" s="2"/>
      <c r="AF505" s="2"/>
    </row>
    <row r="506" spans="1:32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18"/>
      <c r="W506" s="88"/>
      <c r="X506" s="88"/>
      <c r="Y506" s="3"/>
      <c r="Z506" s="3"/>
      <c r="AA506" s="3"/>
      <c r="AB506" s="2"/>
      <c r="AC506" s="2"/>
      <c r="AD506" s="2"/>
      <c r="AE506" s="2"/>
      <c r="AF506" s="2"/>
    </row>
    <row r="507" spans="1:32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18"/>
      <c r="W507" s="88"/>
      <c r="X507" s="88"/>
      <c r="Y507" s="3"/>
      <c r="Z507" s="3"/>
      <c r="AA507" s="3"/>
      <c r="AB507" s="2"/>
      <c r="AC507" s="2"/>
      <c r="AD507" s="2"/>
      <c r="AE507" s="2"/>
      <c r="AF507" s="2"/>
    </row>
    <row r="508" spans="1:32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18"/>
      <c r="W508" s="88"/>
      <c r="X508" s="88"/>
      <c r="Y508" s="3"/>
      <c r="Z508" s="3"/>
      <c r="AA508" s="3"/>
      <c r="AB508" s="2"/>
      <c r="AC508" s="2"/>
      <c r="AD508" s="2"/>
      <c r="AE508" s="2"/>
      <c r="AF508" s="2"/>
    </row>
    <row r="509" spans="1:32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18"/>
      <c r="W509" s="88"/>
      <c r="X509" s="88"/>
      <c r="Y509" s="3"/>
      <c r="Z509" s="3"/>
      <c r="AA509" s="3"/>
      <c r="AB509" s="2"/>
      <c r="AC509" s="2"/>
      <c r="AD509" s="2"/>
      <c r="AE509" s="2"/>
      <c r="AF509" s="2"/>
    </row>
    <row r="510" spans="1:32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18"/>
      <c r="W510" s="88"/>
      <c r="X510" s="88"/>
      <c r="Y510" s="3"/>
      <c r="Z510" s="3"/>
      <c r="AA510" s="3"/>
      <c r="AB510" s="2"/>
      <c r="AC510" s="2"/>
      <c r="AD510" s="2"/>
      <c r="AE510" s="2"/>
      <c r="AF510" s="2"/>
    </row>
    <row r="511" spans="1:32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18"/>
      <c r="W511" s="88"/>
      <c r="X511" s="88"/>
      <c r="Y511" s="3"/>
      <c r="Z511" s="3"/>
      <c r="AA511" s="3"/>
      <c r="AB511" s="2"/>
      <c r="AC511" s="2"/>
      <c r="AD511" s="2"/>
      <c r="AE511" s="2"/>
      <c r="AF511" s="2"/>
    </row>
    <row r="512" spans="1:32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18"/>
      <c r="W512" s="88"/>
      <c r="X512" s="88"/>
      <c r="Y512" s="3"/>
      <c r="Z512" s="3"/>
      <c r="AA512" s="3"/>
      <c r="AB512" s="2"/>
      <c r="AC512" s="2"/>
      <c r="AD512" s="2"/>
      <c r="AE512" s="2"/>
      <c r="AF512" s="2"/>
    </row>
    <row r="513" spans="1:32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18"/>
      <c r="W513" s="88"/>
      <c r="X513" s="88"/>
      <c r="Y513" s="3"/>
      <c r="Z513" s="3"/>
      <c r="AA513" s="3"/>
      <c r="AB513" s="2"/>
      <c r="AC513" s="2"/>
      <c r="AD513" s="2"/>
      <c r="AE513" s="2"/>
      <c r="AF513" s="2"/>
    </row>
    <row r="514" spans="1:32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18"/>
      <c r="W514" s="88"/>
      <c r="X514" s="88"/>
      <c r="Y514" s="3"/>
      <c r="Z514" s="3"/>
      <c r="AA514" s="3"/>
      <c r="AB514" s="2"/>
      <c r="AC514" s="2"/>
      <c r="AD514" s="2"/>
      <c r="AE514" s="2"/>
      <c r="AF514" s="2"/>
    </row>
    <row r="515" spans="1:32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18"/>
      <c r="W515" s="88"/>
      <c r="X515" s="88"/>
      <c r="Y515" s="3"/>
      <c r="Z515" s="3"/>
      <c r="AA515" s="3"/>
      <c r="AB515" s="2"/>
      <c r="AC515" s="2"/>
      <c r="AD515" s="2"/>
      <c r="AE515" s="2"/>
      <c r="AF515" s="2"/>
    </row>
    <row r="516" spans="1:32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18"/>
      <c r="W516" s="88"/>
      <c r="X516" s="88"/>
      <c r="Y516" s="3"/>
      <c r="Z516" s="3"/>
      <c r="AA516" s="3"/>
      <c r="AB516" s="2"/>
      <c r="AC516" s="2"/>
      <c r="AD516" s="2"/>
      <c r="AE516" s="2"/>
      <c r="AF516" s="2"/>
    </row>
    <row r="517" spans="1:32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18"/>
      <c r="W517" s="88"/>
      <c r="X517" s="88"/>
      <c r="Y517" s="3"/>
      <c r="Z517" s="3"/>
      <c r="AA517" s="3"/>
      <c r="AB517" s="2"/>
      <c r="AC517" s="2"/>
      <c r="AD517" s="2"/>
      <c r="AE517" s="2"/>
      <c r="AF517" s="2"/>
    </row>
    <row r="518" spans="1:32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18"/>
      <c r="W518" s="88"/>
      <c r="X518" s="88"/>
      <c r="Y518" s="3"/>
      <c r="Z518" s="3"/>
      <c r="AA518" s="3"/>
      <c r="AB518" s="2"/>
      <c r="AC518" s="2"/>
      <c r="AD518" s="2"/>
      <c r="AE518" s="2"/>
      <c r="AF518" s="2"/>
    </row>
    <row r="519" spans="1:32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18"/>
      <c r="W519" s="88"/>
      <c r="X519" s="88"/>
      <c r="Y519" s="3"/>
      <c r="Z519" s="3"/>
      <c r="AA519" s="3"/>
      <c r="AB519" s="2"/>
      <c r="AC519" s="2"/>
      <c r="AD519" s="2"/>
      <c r="AE519" s="2"/>
      <c r="AF519" s="2"/>
    </row>
    <row r="520" spans="1:32" x14ac:dyDescent="0.3">
      <c r="A520" s="3" t="s">
        <v>181</v>
      </c>
      <c r="B520" s="94" t="s">
        <v>399</v>
      </c>
      <c r="C520" s="94"/>
      <c r="D520" s="94"/>
      <c r="E520" s="94"/>
      <c r="F520" s="94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3"/>
      <c r="T520" s="3"/>
      <c r="U520" s="3"/>
      <c r="V520" s="18"/>
      <c r="W520" s="88"/>
      <c r="X520" s="88"/>
      <c r="Y520" s="3"/>
      <c r="Z520" s="3"/>
      <c r="AA520" s="3"/>
      <c r="AB520" s="2"/>
      <c r="AC520" s="2"/>
      <c r="AD520" s="2"/>
      <c r="AE520" s="2"/>
      <c r="AF520" s="2"/>
    </row>
    <row r="521" spans="1:32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18"/>
      <c r="W521" s="88"/>
      <c r="X521" s="88"/>
      <c r="Y521" s="3"/>
      <c r="Z521" s="3"/>
      <c r="AA521" s="3"/>
      <c r="AB521" s="2"/>
      <c r="AC521" s="2"/>
      <c r="AD521" s="2"/>
      <c r="AE521" s="2"/>
      <c r="AF521" s="2"/>
    </row>
    <row r="522" spans="1:32" x14ac:dyDescent="0.3">
      <c r="A522" s="3"/>
      <c r="B522" s="52" t="s">
        <v>182</v>
      </c>
      <c r="C522" s="52"/>
      <c r="D522" s="52"/>
      <c r="E522" s="52" t="s">
        <v>183</v>
      </c>
      <c r="F522" s="52"/>
      <c r="G522" s="52"/>
      <c r="H522" s="52" t="s">
        <v>184</v>
      </c>
      <c r="I522" s="52"/>
      <c r="J522" s="52"/>
      <c r="K522" s="52" t="s">
        <v>186</v>
      </c>
      <c r="L522" s="52"/>
      <c r="M522" s="52"/>
      <c r="N522" s="52" t="s">
        <v>400</v>
      </c>
      <c r="O522" s="52"/>
      <c r="P522" s="3"/>
      <c r="Q522" s="3"/>
      <c r="R522" s="3"/>
      <c r="S522" s="3"/>
      <c r="T522" s="3"/>
      <c r="U522" s="3"/>
      <c r="V522" s="18"/>
      <c r="W522" s="88"/>
      <c r="X522" s="88"/>
      <c r="Y522" s="3"/>
      <c r="Z522" s="3"/>
      <c r="AA522" s="3"/>
      <c r="AB522" s="2"/>
      <c r="AC522" s="2"/>
      <c r="AD522" s="2"/>
      <c r="AE522" s="2"/>
      <c r="AF522" s="2"/>
    </row>
    <row r="523" spans="1:32" x14ac:dyDescent="0.3">
      <c r="A523" s="3"/>
      <c r="B523" s="93"/>
      <c r="C523" s="52"/>
      <c r="D523" s="52"/>
      <c r="E523" s="93"/>
      <c r="F523" s="52"/>
      <c r="G523" s="52"/>
      <c r="H523" s="93"/>
      <c r="I523" s="52"/>
      <c r="J523" s="52"/>
      <c r="K523" s="93"/>
      <c r="L523" s="52"/>
      <c r="M523" s="52"/>
      <c r="N523" s="93"/>
      <c r="O523" s="52"/>
      <c r="P523" s="3"/>
      <c r="Q523" s="3"/>
      <c r="R523" s="3"/>
      <c r="S523" s="3"/>
      <c r="T523" s="3"/>
      <c r="U523" s="3"/>
      <c r="V523" s="18">
        <f>COUNTIF(N523,W523)</f>
        <v>0</v>
      </c>
      <c r="W523" s="88" t="s">
        <v>4</v>
      </c>
      <c r="X523" s="88"/>
      <c r="Y523" s="3"/>
      <c r="Z523" s="3"/>
      <c r="AA523" s="3"/>
      <c r="AB523" s="2"/>
      <c r="AC523" s="2"/>
      <c r="AD523" s="2"/>
      <c r="AE523" s="2"/>
      <c r="AF523" s="2"/>
    </row>
    <row r="524" spans="1:32" x14ac:dyDescent="0.3">
      <c r="A524" s="3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3"/>
      <c r="Q524" s="3"/>
      <c r="R524" s="3"/>
      <c r="S524" s="3"/>
      <c r="T524" s="3"/>
      <c r="U524" s="3"/>
      <c r="V524" s="18"/>
      <c r="W524" s="88"/>
      <c r="X524" s="88"/>
      <c r="Y524" s="3"/>
      <c r="Z524" s="3"/>
      <c r="AA524" s="3"/>
      <c r="AB524" s="2"/>
      <c r="AC524" s="2"/>
      <c r="AD524" s="2"/>
      <c r="AE524" s="2"/>
      <c r="AF524" s="2"/>
    </row>
    <row r="525" spans="1:32" x14ac:dyDescent="0.3">
      <c r="A525" s="3" t="s">
        <v>187</v>
      </c>
      <c r="B525" s="134" t="s">
        <v>401</v>
      </c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3"/>
      <c r="R525" s="3"/>
      <c r="S525" s="3"/>
      <c r="T525" s="3"/>
      <c r="U525" s="3"/>
      <c r="V525" s="18"/>
      <c r="W525" s="88"/>
      <c r="X525" s="88"/>
      <c r="Y525" s="3"/>
      <c r="Z525" s="3"/>
      <c r="AA525" s="3"/>
      <c r="AB525" s="2"/>
      <c r="AC525" s="2"/>
      <c r="AD525" s="2"/>
      <c r="AE525" s="2"/>
      <c r="AF525" s="2"/>
    </row>
    <row r="526" spans="1:32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18"/>
      <c r="W526" s="88"/>
      <c r="X526" s="88"/>
      <c r="Y526" s="3"/>
      <c r="Z526" s="3"/>
      <c r="AA526" s="3"/>
      <c r="AB526" s="2"/>
      <c r="AC526" s="2"/>
      <c r="AD526" s="2"/>
      <c r="AE526" s="2"/>
      <c r="AF526" s="2"/>
    </row>
    <row r="527" spans="1:32" x14ac:dyDescent="0.3">
      <c r="A527" s="3"/>
      <c r="B527" s="52" t="s">
        <v>182</v>
      </c>
      <c r="C527" s="52"/>
      <c r="D527" s="52"/>
      <c r="E527" s="52" t="s">
        <v>183</v>
      </c>
      <c r="F527" s="52"/>
      <c r="G527" s="52"/>
      <c r="H527" s="52" t="s">
        <v>185</v>
      </c>
      <c r="I527" s="52"/>
      <c r="J527" s="52"/>
      <c r="K527" s="52" t="s">
        <v>186</v>
      </c>
      <c r="L527" s="52"/>
      <c r="M527" s="52"/>
      <c r="N527" s="52" t="s">
        <v>400</v>
      </c>
      <c r="O527" s="52"/>
      <c r="P527" s="52"/>
      <c r="Q527" s="3"/>
      <c r="R527" s="3"/>
      <c r="S527" s="3"/>
      <c r="T527" s="3"/>
      <c r="U527" s="3"/>
      <c r="V527" s="18"/>
      <c r="W527" s="88"/>
      <c r="X527" s="88"/>
      <c r="Y527" s="3"/>
      <c r="Z527" s="3"/>
      <c r="AA527" s="3"/>
      <c r="AB527" s="2"/>
      <c r="AC527" s="2"/>
      <c r="AD527" s="2"/>
      <c r="AE527" s="2"/>
      <c r="AF527" s="2"/>
    </row>
    <row r="528" spans="1:32" x14ac:dyDescent="0.3">
      <c r="A528" s="3"/>
      <c r="B528" s="93"/>
      <c r="C528" s="52"/>
      <c r="D528" s="52"/>
      <c r="E528" s="93"/>
      <c r="F528" s="52"/>
      <c r="G528" s="52"/>
      <c r="H528" s="93"/>
      <c r="I528" s="52"/>
      <c r="J528" s="52"/>
      <c r="K528" s="93"/>
      <c r="L528" s="52"/>
      <c r="M528" s="52"/>
      <c r="N528" s="93"/>
      <c r="O528" s="3"/>
      <c r="P528" s="3"/>
      <c r="Q528" s="3"/>
      <c r="R528" s="3"/>
      <c r="S528" s="3"/>
      <c r="T528" s="3"/>
      <c r="U528" s="3"/>
      <c r="V528" s="18">
        <f>COUNTIF(B528,W528)</f>
        <v>0</v>
      </c>
      <c r="W528" s="88" t="s">
        <v>4</v>
      </c>
      <c r="X528" s="88"/>
      <c r="Y528" s="3"/>
      <c r="Z528" s="3"/>
      <c r="AA528" s="3"/>
      <c r="AB528" s="2"/>
      <c r="AC528" s="2"/>
      <c r="AD528" s="2"/>
      <c r="AE528" s="2"/>
      <c r="AF528" s="2"/>
    </row>
    <row r="529" spans="1:32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18"/>
      <c r="W529" s="88"/>
      <c r="X529" s="88"/>
      <c r="Y529" s="3"/>
      <c r="Z529" s="3"/>
      <c r="AA529" s="3"/>
      <c r="AB529" s="2"/>
      <c r="AC529" s="2"/>
      <c r="AD529" s="2"/>
      <c r="AE529" s="2"/>
      <c r="AF529" s="2"/>
    </row>
    <row r="530" spans="1:32" x14ac:dyDescent="0.3">
      <c r="A530" s="3" t="s">
        <v>188</v>
      </c>
      <c r="B530" s="94" t="s">
        <v>402</v>
      </c>
      <c r="C530" s="94"/>
      <c r="D530" s="94"/>
      <c r="E530" s="94"/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3"/>
      <c r="S530" s="3"/>
      <c r="T530" s="3"/>
      <c r="U530" s="3"/>
      <c r="V530" s="18"/>
      <c r="W530" s="88"/>
      <c r="X530" s="88"/>
      <c r="Y530" s="3"/>
      <c r="Z530" s="3"/>
      <c r="AA530" s="3"/>
      <c r="AB530" s="2"/>
      <c r="AC530" s="2"/>
      <c r="AD530" s="2"/>
      <c r="AE530" s="2"/>
      <c r="AF530" s="2"/>
    </row>
    <row r="531" spans="1:32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18"/>
      <c r="W531" s="88"/>
      <c r="X531" s="88"/>
      <c r="Y531" s="3"/>
      <c r="Z531" s="3"/>
      <c r="AA531" s="3"/>
      <c r="AB531" s="2"/>
      <c r="AC531" s="2"/>
      <c r="AD531" s="2"/>
      <c r="AE531" s="2"/>
      <c r="AF531" s="2"/>
    </row>
    <row r="532" spans="1:32" x14ac:dyDescent="0.3">
      <c r="A532" s="3"/>
      <c r="B532" s="52" t="s">
        <v>182</v>
      </c>
      <c r="C532" s="52"/>
      <c r="D532" s="52"/>
      <c r="E532" s="52" t="s">
        <v>183</v>
      </c>
      <c r="F532" s="52"/>
      <c r="G532" s="52"/>
      <c r="H532" s="52" t="s">
        <v>184</v>
      </c>
      <c r="I532" s="52"/>
      <c r="J532" s="52"/>
      <c r="K532" s="52" t="s">
        <v>185</v>
      </c>
      <c r="L532" s="52"/>
      <c r="M532" s="52"/>
      <c r="N532" s="52" t="s">
        <v>186</v>
      </c>
      <c r="O532" s="3"/>
      <c r="P532" s="3"/>
      <c r="Q532" s="82" t="s">
        <v>400</v>
      </c>
      <c r="R532" s="3"/>
      <c r="S532" s="3"/>
      <c r="T532" s="3"/>
      <c r="U532" s="3"/>
      <c r="V532" s="18"/>
      <c r="W532" s="88"/>
      <c r="X532" s="88"/>
      <c r="Y532" s="3"/>
      <c r="Z532" s="3"/>
      <c r="AA532" s="3"/>
      <c r="AB532" s="2"/>
      <c r="AC532" s="2"/>
      <c r="AD532" s="2"/>
      <c r="AE532" s="2"/>
      <c r="AF532" s="2"/>
    </row>
    <row r="533" spans="1:32" x14ac:dyDescent="0.3">
      <c r="A533" s="3"/>
      <c r="B533" s="93"/>
      <c r="C533" s="52"/>
      <c r="D533" s="52"/>
      <c r="E533" s="93"/>
      <c r="F533" s="52"/>
      <c r="G533" s="52"/>
      <c r="H533" s="93"/>
      <c r="I533" s="52"/>
      <c r="J533" s="52"/>
      <c r="K533" s="93"/>
      <c r="L533" s="52"/>
      <c r="M533" s="52"/>
      <c r="N533" s="93"/>
      <c r="O533" s="3"/>
      <c r="P533" s="3"/>
      <c r="Q533" s="93"/>
      <c r="R533" s="3"/>
      <c r="S533" s="3"/>
      <c r="T533" s="3"/>
      <c r="U533" s="3"/>
      <c r="V533" s="18">
        <f>COUNTIF(N533,W533)</f>
        <v>0</v>
      </c>
      <c r="W533" s="88" t="s">
        <v>4</v>
      </c>
      <c r="X533" s="88"/>
      <c r="Y533" s="3"/>
      <c r="Z533" s="3"/>
      <c r="AA533" s="3"/>
      <c r="AB533" s="2"/>
      <c r="AC533" s="2"/>
      <c r="AD533" s="2"/>
      <c r="AE533" s="2"/>
      <c r="AF533" s="2"/>
    </row>
    <row r="534" spans="1:32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0"/>
      <c r="W534" s="88"/>
      <c r="X534" s="88"/>
      <c r="Y534" s="3"/>
      <c r="Z534" s="3"/>
      <c r="AA534" s="3"/>
      <c r="AB534" s="2"/>
      <c r="AC534" s="2"/>
      <c r="AD534" s="2"/>
      <c r="AE534" s="2"/>
      <c r="AF534" s="2"/>
    </row>
    <row r="535" spans="1:32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18"/>
      <c r="W535" s="88"/>
      <c r="X535" s="88"/>
      <c r="Y535" s="3"/>
      <c r="Z535" s="3"/>
      <c r="AA535" s="3"/>
      <c r="AB535" s="2"/>
      <c r="AC535" s="2"/>
      <c r="AD535" s="2"/>
      <c r="AE535" s="2"/>
      <c r="AF535" s="2"/>
    </row>
    <row r="536" spans="1:32" x14ac:dyDescent="0.3">
      <c r="A536" s="3" t="s">
        <v>189</v>
      </c>
      <c r="B536" s="94" t="s">
        <v>403</v>
      </c>
      <c r="C536" s="94"/>
      <c r="D536" s="94"/>
      <c r="E536" s="94"/>
      <c r="F536" s="94"/>
      <c r="G536" s="94"/>
      <c r="H536" s="94"/>
      <c r="I536" s="94"/>
      <c r="J536" s="94"/>
      <c r="K536" s="94"/>
      <c r="L536" s="94"/>
      <c r="M536" s="94"/>
      <c r="N536" s="94"/>
      <c r="O536" s="94"/>
      <c r="P536" s="33" t="s">
        <v>3</v>
      </c>
      <c r="Q536" s="95"/>
      <c r="R536" s="95"/>
      <c r="S536" s="95"/>
      <c r="T536" s="95"/>
      <c r="U536" s="3"/>
      <c r="V536" s="18">
        <f t="shared" si="8"/>
        <v>0</v>
      </c>
      <c r="W536" s="88" t="s">
        <v>404</v>
      </c>
      <c r="X536" s="88"/>
      <c r="Y536" s="3"/>
      <c r="Z536" s="3"/>
      <c r="AA536" s="3"/>
      <c r="AB536" s="2"/>
      <c r="AC536" s="2"/>
      <c r="AD536" s="2"/>
      <c r="AE536" s="2"/>
      <c r="AF536" s="2"/>
    </row>
    <row r="537" spans="1:32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55"/>
      <c r="Q537" s="3"/>
      <c r="R537" s="3"/>
      <c r="S537" s="3"/>
      <c r="T537" s="3"/>
      <c r="U537" s="3"/>
      <c r="V537" s="18"/>
      <c r="W537" s="88"/>
      <c r="X537" s="88"/>
      <c r="Y537" s="3"/>
      <c r="Z537" s="3"/>
      <c r="AA537" s="3"/>
      <c r="AB537" s="2"/>
      <c r="AC537" s="2"/>
      <c r="AD537" s="2"/>
      <c r="AE537" s="2"/>
      <c r="AF537" s="2"/>
    </row>
    <row r="538" spans="1:32" x14ac:dyDescent="0.3">
      <c r="A538" s="3" t="s">
        <v>190</v>
      </c>
      <c r="B538" s="94" t="s">
        <v>405</v>
      </c>
      <c r="C538" s="94"/>
      <c r="D538" s="94"/>
      <c r="E538" s="94"/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33" t="s">
        <v>3</v>
      </c>
      <c r="Q538" s="95"/>
      <c r="R538" s="95"/>
      <c r="S538" s="95"/>
      <c r="T538" s="95"/>
      <c r="U538" s="3"/>
      <c r="V538" s="18">
        <f t="shared" ref="V538:V572" si="9">COUNTIF(Q538,W538)</f>
        <v>0</v>
      </c>
      <c r="W538" s="88" t="s">
        <v>406</v>
      </c>
      <c r="X538" s="88"/>
      <c r="Y538" s="3"/>
      <c r="Z538" s="3"/>
      <c r="AA538" s="3"/>
      <c r="AB538" s="2"/>
      <c r="AC538" s="2"/>
      <c r="AD538" s="2"/>
      <c r="AE538" s="2"/>
      <c r="AF538" s="2"/>
    </row>
    <row r="539" spans="1:32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11"/>
      <c r="Q539" s="8"/>
      <c r="R539" s="8"/>
      <c r="S539" s="8"/>
      <c r="T539" s="8"/>
      <c r="U539" s="8"/>
      <c r="V539" s="80"/>
      <c r="W539" s="88"/>
      <c r="X539" s="88"/>
      <c r="Y539" s="3"/>
      <c r="Z539" s="3"/>
      <c r="AA539" s="3"/>
      <c r="AB539" s="2"/>
      <c r="AC539" s="2"/>
      <c r="AD539" s="2"/>
      <c r="AE539" s="2"/>
      <c r="AF539" s="2"/>
    </row>
    <row r="540" spans="1:32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18"/>
      <c r="W540" s="88"/>
      <c r="X540" s="88"/>
      <c r="Y540" s="3"/>
      <c r="Z540" s="3"/>
      <c r="AA540" s="3"/>
      <c r="AB540" s="2"/>
      <c r="AC540" s="2"/>
      <c r="AD540" s="2"/>
      <c r="AE540" s="2"/>
      <c r="AF540" s="2"/>
    </row>
    <row r="541" spans="1:32" x14ac:dyDescent="0.3">
      <c r="A541" s="3"/>
      <c r="B541" s="94" t="s">
        <v>407</v>
      </c>
      <c r="C541" s="94"/>
      <c r="D541" s="94"/>
      <c r="E541" s="94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18"/>
      <c r="W541" s="88"/>
      <c r="X541" s="88"/>
      <c r="Y541" s="3"/>
      <c r="Z541" s="3"/>
      <c r="AA541" s="3"/>
      <c r="AB541" s="2"/>
      <c r="AC541" s="2"/>
      <c r="AD541" s="2"/>
      <c r="AE541" s="2"/>
      <c r="AF541" s="2"/>
    </row>
    <row r="542" spans="1:32" x14ac:dyDescent="0.3">
      <c r="A542" s="3"/>
      <c r="B542" s="94" t="s">
        <v>408</v>
      </c>
      <c r="C542" s="94"/>
      <c r="D542" s="94"/>
      <c r="E542" s="94"/>
      <c r="F542" s="94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3"/>
      <c r="U542" s="3"/>
      <c r="V542" s="18"/>
      <c r="W542" s="88"/>
      <c r="X542" s="88"/>
      <c r="Y542" s="3"/>
      <c r="Z542" s="3"/>
      <c r="AA542" s="3"/>
      <c r="AB542" s="2"/>
      <c r="AC542" s="2"/>
      <c r="AD542" s="2"/>
      <c r="AE542" s="2"/>
      <c r="AF542" s="2"/>
    </row>
    <row r="543" spans="1:32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18"/>
      <c r="W543" s="88"/>
      <c r="X543" s="88"/>
      <c r="Y543" s="3"/>
      <c r="Z543" s="3"/>
      <c r="AA543" s="3"/>
      <c r="AB543" s="2"/>
      <c r="AC543" s="2"/>
      <c r="AD543" s="2"/>
      <c r="AE543" s="2"/>
      <c r="AF543" s="2"/>
    </row>
    <row r="544" spans="1:32" x14ac:dyDescent="0.3">
      <c r="A544" s="3" t="s">
        <v>191</v>
      </c>
      <c r="B544" s="94" t="s">
        <v>411</v>
      </c>
      <c r="C544" s="94"/>
      <c r="D544" s="94"/>
      <c r="E544" s="94"/>
      <c r="F544" s="94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5"/>
      <c r="R544" s="95"/>
      <c r="S544" s="95"/>
      <c r="T544" s="95"/>
      <c r="U544" s="81" t="s">
        <v>409</v>
      </c>
      <c r="V544" s="18">
        <f t="shared" si="9"/>
        <v>0</v>
      </c>
      <c r="W544" s="88" t="s">
        <v>365</v>
      </c>
      <c r="X544" s="88"/>
      <c r="Y544" s="3"/>
      <c r="Z544" s="3"/>
      <c r="AA544" s="3"/>
      <c r="AB544" s="2"/>
      <c r="AC544" s="2"/>
      <c r="AD544" s="2"/>
      <c r="AE544" s="2"/>
      <c r="AF544" s="2"/>
    </row>
    <row r="545" spans="1:32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0"/>
      <c r="W545" s="88"/>
      <c r="X545" s="88"/>
      <c r="Y545" s="3"/>
      <c r="Z545" s="3"/>
      <c r="AA545" s="3"/>
      <c r="AB545" s="2"/>
      <c r="AC545" s="2"/>
      <c r="AD545" s="2"/>
      <c r="AE545" s="2"/>
      <c r="AF545" s="2"/>
    </row>
    <row r="546" spans="1:32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18"/>
      <c r="W546" s="88"/>
      <c r="X546" s="88"/>
      <c r="Y546" s="3"/>
      <c r="Z546" s="3"/>
      <c r="AA546" s="3"/>
      <c r="AB546" s="2"/>
      <c r="AC546" s="2"/>
      <c r="AD546" s="2"/>
      <c r="AE546" s="2"/>
      <c r="AF546" s="2"/>
    </row>
    <row r="547" spans="1:32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18"/>
      <c r="W547" s="88"/>
      <c r="X547" s="88"/>
      <c r="Y547" s="3"/>
      <c r="Z547" s="3"/>
      <c r="AA547" s="3"/>
      <c r="AB547" s="2"/>
      <c r="AC547" s="2"/>
      <c r="AD547" s="2"/>
      <c r="AE547" s="2"/>
      <c r="AF547" s="2"/>
    </row>
    <row r="548" spans="1:32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18"/>
      <c r="W548" s="88"/>
      <c r="X548" s="88"/>
      <c r="Y548" s="3"/>
      <c r="Z548" s="3"/>
      <c r="AA548" s="3"/>
      <c r="AB548" s="2"/>
      <c r="AC548" s="2"/>
      <c r="AD548" s="2"/>
      <c r="AE548" s="2"/>
      <c r="AF548" s="2"/>
    </row>
    <row r="549" spans="1:32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18"/>
      <c r="W549" s="88"/>
      <c r="X549" s="88"/>
      <c r="Y549" s="3"/>
      <c r="Z549" s="3"/>
      <c r="AA549" s="3"/>
      <c r="AB549" s="2"/>
      <c r="AC549" s="2"/>
      <c r="AD549" s="2"/>
      <c r="AE549" s="2"/>
      <c r="AF549" s="2"/>
    </row>
    <row r="550" spans="1:32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18"/>
      <c r="W550" s="88"/>
      <c r="X550" s="88"/>
      <c r="Y550" s="3"/>
      <c r="Z550" s="3"/>
      <c r="AA550" s="3"/>
      <c r="AB550" s="2"/>
      <c r="AC550" s="2"/>
      <c r="AD550" s="2"/>
      <c r="AE550" s="2"/>
      <c r="AF550" s="2"/>
    </row>
    <row r="551" spans="1:32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18"/>
      <c r="W551" s="88"/>
      <c r="X551" s="88"/>
      <c r="Y551" s="3"/>
      <c r="Z551" s="3"/>
      <c r="AA551" s="3"/>
      <c r="AB551" s="2"/>
      <c r="AC551" s="2"/>
      <c r="AD551" s="2"/>
      <c r="AE551" s="2"/>
      <c r="AF551" s="2"/>
    </row>
    <row r="552" spans="1:32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18"/>
      <c r="W552" s="88"/>
      <c r="X552" s="88"/>
      <c r="Y552" s="3"/>
      <c r="Z552" s="3"/>
      <c r="AA552" s="3"/>
      <c r="AB552" s="2"/>
      <c r="AC552" s="2"/>
      <c r="AD552" s="2"/>
      <c r="AE552" s="2"/>
      <c r="AF552" s="2"/>
    </row>
    <row r="553" spans="1:32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18"/>
      <c r="W553" s="88"/>
      <c r="X553" s="88"/>
      <c r="Y553" s="3"/>
      <c r="Z553" s="3"/>
      <c r="AA553" s="3"/>
      <c r="AB553" s="2"/>
      <c r="AC553" s="2"/>
      <c r="AD553" s="2"/>
      <c r="AE553" s="2"/>
      <c r="AF553" s="2"/>
    </row>
    <row r="554" spans="1:32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18"/>
      <c r="W554" s="88"/>
      <c r="X554" s="88"/>
      <c r="Y554" s="3"/>
      <c r="Z554" s="3"/>
      <c r="AA554" s="3"/>
      <c r="AB554" s="2"/>
      <c r="AC554" s="2"/>
      <c r="AD554" s="2"/>
      <c r="AE554" s="2"/>
      <c r="AF554" s="2"/>
    </row>
    <row r="555" spans="1:32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18"/>
      <c r="W555" s="88"/>
      <c r="X555" s="88"/>
      <c r="Y555" s="3"/>
      <c r="Z555" s="3"/>
      <c r="AA555" s="3"/>
      <c r="AB555" s="2"/>
      <c r="AC555" s="2"/>
      <c r="AD555" s="2"/>
      <c r="AE555" s="2"/>
      <c r="AF555" s="2"/>
    </row>
    <row r="556" spans="1:32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18"/>
      <c r="W556" s="88"/>
      <c r="X556" s="88"/>
      <c r="Y556" s="3"/>
      <c r="Z556" s="3"/>
      <c r="AA556" s="3"/>
      <c r="AB556" s="2"/>
      <c r="AC556" s="2"/>
      <c r="AD556" s="2"/>
      <c r="AE556" s="2"/>
      <c r="AF556" s="2"/>
    </row>
    <row r="557" spans="1:32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18"/>
      <c r="W557" s="88"/>
      <c r="X557" s="88"/>
      <c r="Y557" s="3"/>
      <c r="Z557" s="3"/>
      <c r="AA557" s="3"/>
      <c r="AB557" s="2"/>
      <c r="AC557" s="2"/>
      <c r="AD557" s="2"/>
      <c r="AE557" s="2"/>
      <c r="AF557" s="2"/>
    </row>
    <row r="558" spans="1:32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18"/>
      <c r="W558" s="88"/>
      <c r="X558" s="88"/>
      <c r="Y558" s="3"/>
      <c r="Z558" s="3"/>
      <c r="AA558" s="3"/>
      <c r="AB558" s="2"/>
      <c r="AC558" s="2"/>
      <c r="AD558" s="2"/>
      <c r="AE558" s="2"/>
      <c r="AF558" s="2"/>
    </row>
    <row r="559" spans="1:32" x14ac:dyDescent="0.3">
      <c r="A559" s="3" t="s">
        <v>192</v>
      </c>
      <c r="B559" s="94" t="s">
        <v>412</v>
      </c>
      <c r="C559" s="94"/>
      <c r="D559" s="94"/>
      <c r="E559" s="94"/>
      <c r="F559" s="94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3"/>
      <c r="S559" s="3"/>
      <c r="T559" s="3"/>
      <c r="U559" s="3"/>
      <c r="V559" s="18">
        <f>COUNTIF(G563,W559)</f>
        <v>0</v>
      </c>
      <c r="W559" s="88" t="s">
        <v>4</v>
      </c>
      <c r="X559" s="88"/>
      <c r="Y559" s="3"/>
      <c r="Z559" s="3"/>
      <c r="AA559" s="3"/>
      <c r="AB559" s="2"/>
      <c r="AC559" s="2"/>
      <c r="AD559" s="2"/>
      <c r="AE559" s="2"/>
      <c r="AF559" s="2"/>
    </row>
    <row r="560" spans="1:32" x14ac:dyDescent="0.3">
      <c r="A560" s="3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3"/>
      <c r="S560" s="3"/>
      <c r="T560" s="3"/>
      <c r="U560" s="3"/>
      <c r="V560" s="18"/>
      <c r="W560" s="88"/>
      <c r="X560" s="88"/>
      <c r="Y560" s="3"/>
      <c r="Z560" s="3"/>
      <c r="AA560" s="3"/>
      <c r="AB560" s="2"/>
      <c r="AC560" s="2"/>
      <c r="AD560" s="2"/>
      <c r="AE560" s="2"/>
      <c r="AF560" s="2"/>
    </row>
    <row r="561" spans="1:32" x14ac:dyDescent="0.3">
      <c r="A561" s="3"/>
      <c r="B561" s="94" t="s">
        <v>413</v>
      </c>
      <c r="C561" s="94"/>
      <c r="D561" s="94"/>
      <c r="E561" s="94"/>
      <c r="F561" s="94"/>
      <c r="G561" s="93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3"/>
      <c r="S561" s="3"/>
      <c r="T561" s="3"/>
      <c r="U561" s="3"/>
      <c r="V561" s="18"/>
      <c r="W561" s="88"/>
      <c r="X561" s="88"/>
      <c r="Y561" s="3"/>
      <c r="Z561" s="3"/>
      <c r="AA561" s="3"/>
      <c r="AB561" s="2"/>
      <c r="AC561" s="2"/>
      <c r="AD561" s="2"/>
      <c r="AE561" s="2"/>
      <c r="AF561" s="2"/>
    </row>
    <row r="562" spans="1:32" x14ac:dyDescent="0.3">
      <c r="A562" s="3"/>
      <c r="B562" s="81"/>
      <c r="C562" s="81"/>
      <c r="D562" s="81"/>
      <c r="E562" s="81"/>
      <c r="F562" s="81"/>
      <c r="G562" s="82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3"/>
      <c r="S562" s="3"/>
      <c r="T562" s="3"/>
      <c r="U562" s="3"/>
      <c r="V562" s="18"/>
      <c r="W562" s="88"/>
      <c r="X562" s="88"/>
      <c r="Y562" s="3"/>
      <c r="Z562" s="3"/>
      <c r="AA562" s="3"/>
      <c r="AB562" s="2"/>
      <c r="AC562" s="2"/>
      <c r="AD562" s="2"/>
      <c r="AE562" s="2"/>
      <c r="AF562" s="2"/>
    </row>
    <row r="563" spans="1:32" x14ac:dyDescent="0.3">
      <c r="A563" s="3"/>
      <c r="B563" s="94" t="s">
        <v>414</v>
      </c>
      <c r="C563" s="94"/>
      <c r="D563" s="94"/>
      <c r="E563" s="94"/>
      <c r="F563" s="94"/>
      <c r="G563" s="93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3"/>
      <c r="S563" s="3"/>
      <c r="T563" s="3"/>
      <c r="U563" s="3"/>
      <c r="V563" s="18"/>
      <c r="W563" s="88"/>
      <c r="X563" s="88"/>
      <c r="Y563" s="3"/>
      <c r="Z563" s="3"/>
      <c r="AA563" s="3"/>
      <c r="AB563" s="2"/>
      <c r="AC563" s="2"/>
      <c r="AD563" s="2"/>
      <c r="AE563" s="2"/>
      <c r="AF563" s="2"/>
    </row>
    <row r="564" spans="1:32" x14ac:dyDescent="0.3">
      <c r="A564" s="3"/>
      <c r="B564" s="81"/>
      <c r="C564" s="81"/>
      <c r="D564" s="81"/>
      <c r="E564" s="81"/>
      <c r="F564" s="81"/>
      <c r="G564" s="82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3"/>
      <c r="S564" s="3"/>
      <c r="T564" s="3"/>
      <c r="U564" s="3"/>
      <c r="V564" s="18"/>
      <c r="W564" s="88"/>
      <c r="X564" s="88"/>
      <c r="Y564" s="3"/>
      <c r="Z564" s="3"/>
      <c r="AA564" s="3"/>
      <c r="AB564" s="2"/>
      <c r="AC564" s="2"/>
      <c r="AD564" s="2"/>
      <c r="AE564" s="2"/>
      <c r="AF564" s="2"/>
    </row>
    <row r="565" spans="1:32" x14ac:dyDescent="0.3">
      <c r="A565" s="3"/>
      <c r="B565" s="94" t="s">
        <v>415</v>
      </c>
      <c r="C565" s="94"/>
      <c r="D565" s="94"/>
      <c r="E565" s="94"/>
      <c r="F565" s="94"/>
      <c r="G565" s="93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3"/>
      <c r="S565" s="3"/>
      <c r="T565" s="3"/>
      <c r="U565" s="3"/>
      <c r="V565" s="18"/>
      <c r="W565" s="88"/>
      <c r="X565" s="88"/>
      <c r="Y565" s="3"/>
      <c r="Z565" s="3"/>
      <c r="AA565" s="3"/>
      <c r="AB565" s="2"/>
      <c r="AC565" s="2"/>
      <c r="AD565" s="2"/>
      <c r="AE565" s="2"/>
      <c r="AF565" s="2"/>
    </row>
    <row r="566" spans="1:32" x14ac:dyDescent="0.3">
      <c r="A566" s="3"/>
      <c r="B566" s="81"/>
      <c r="C566" s="81"/>
      <c r="D566" s="81"/>
      <c r="E566" s="81"/>
      <c r="F566" s="81"/>
      <c r="G566" s="82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3"/>
      <c r="S566" s="3"/>
      <c r="T566" s="3"/>
      <c r="U566" s="3"/>
      <c r="V566" s="18"/>
      <c r="W566" s="88"/>
      <c r="X566" s="88"/>
      <c r="Y566" s="3"/>
      <c r="Z566" s="3"/>
      <c r="AA566" s="3"/>
      <c r="AB566" s="2"/>
      <c r="AC566" s="2"/>
      <c r="AD566" s="2"/>
      <c r="AE566" s="2"/>
      <c r="AF566" s="2"/>
    </row>
    <row r="567" spans="1:32" x14ac:dyDescent="0.3">
      <c r="A567" s="3"/>
      <c r="B567" s="94" t="s">
        <v>416</v>
      </c>
      <c r="C567" s="94"/>
      <c r="D567" s="94"/>
      <c r="E567" s="94"/>
      <c r="F567" s="94"/>
      <c r="G567" s="93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3"/>
      <c r="S567" s="3"/>
      <c r="T567" s="3"/>
      <c r="U567" s="3"/>
      <c r="V567" s="18"/>
      <c r="W567" s="88"/>
      <c r="X567" s="88"/>
      <c r="Y567" s="3"/>
      <c r="Z567" s="3"/>
      <c r="AA567" s="3"/>
      <c r="AB567" s="2"/>
      <c r="AC567" s="2"/>
      <c r="AD567" s="2"/>
      <c r="AE567" s="2"/>
      <c r="AF567" s="2"/>
    </row>
    <row r="568" spans="1:32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0"/>
      <c r="W568" s="88"/>
      <c r="X568" s="88"/>
      <c r="Y568" s="3"/>
      <c r="Z568" s="3"/>
      <c r="AA568" s="3"/>
      <c r="AB568" s="2"/>
      <c r="AC568" s="2"/>
      <c r="AD568" s="2"/>
      <c r="AE568" s="2"/>
      <c r="AF568" s="2"/>
    </row>
    <row r="569" spans="1:32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18"/>
      <c r="W569" s="88"/>
      <c r="X569" s="88"/>
      <c r="Y569" s="3"/>
      <c r="Z569" s="3"/>
      <c r="AA569" s="3"/>
      <c r="AB569" s="2"/>
      <c r="AC569" s="2"/>
      <c r="AD569" s="2"/>
      <c r="AE569" s="2"/>
      <c r="AF569" s="2"/>
    </row>
    <row r="570" spans="1:32" x14ac:dyDescent="0.3">
      <c r="A570" s="3" t="s">
        <v>193</v>
      </c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3" t="s">
        <v>3</v>
      </c>
      <c r="Q570" s="95"/>
      <c r="R570" s="95"/>
      <c r="S570" s="95"/>
      <c r="T570" s="95"/>
      <c r="U570" s="3"/>
      <c r="V570" s="18">
        <f t="shared" si="9"/>
        <v>0</v>
      </c>
      <c r="W570" s="88" t="s">
        <v>24</v>
      </c>
      <c r="X570" s="88"/>
      <c r="Y570" s="3"/>
      <c r="Z570" s="3"/>
      <c r="AA570" s="3"/>
      <c r="AB570" s="2"/>
      <c r="AC570" s="2"/>
      <c r="AD570" s="2"/>
      <c r="AE570" s="2"/>
      <c r="AF570" s="2"/>
    </row>
    <row r="571" spans="1:32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82"/>
      <c r="Q571" s="3"/>
      <c r="R571" s="3"/>
      <c r="S571" s="3"/>
      <c r="T571" s="3"/>
      <c r="U571" s="3"/>
      <c r="V571" s="18"/>
      <c r="W571" s="88"/>
      <c r="X571" s="88"/>
      <c r="Y571" s="3"/>
      <c r="Z571" s="3"/>
      <c r="AA571" s="3"/>
      <c r="AB571" s="2"/>
      <c r="AC571" s="2"/>
      <c r="AD571" s="2"/>
      <c r="AE571" s="2"/>
      <c r="AF571" s="2"/>
    </row>
    <row r="572" spans="1:32" x14ac:dyDescent="0.3">
      <c r="A572" s="3" t="s">
        <v>419</v>
      </c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3" t="s">
        <v>3</v>
      </c>
      <c r="Q572" s="95"/>
      <c r="R572" s="95"/>
      <c r="S572" s="95"/>
      <c r="T572" s="95"/>
      <c r="U572" s="3"/>
      <c r="V572" s="18">
        <f t="shared" si="9"/>
        <v>0</v>
      </c>
      <c r="W572" s="88" t="s">
        <v>420</v>
      </c>
      <c r="X572" s="88"/>
      <c r="Y572" s="3"/>
      <c r="Z572" s="3"/>
      <c r="AA572" s="3"/>
      <c r="AB572" s="2"/>
      <c r="AC572" s="2"/>
      <c r="AD572" s="2"/>
      <c r="AE572" s="2"/>
      <c r="AF572" s="2"/>
    </row>
    <row r="573" spans="1:32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0"/>
      <c r="W573" s="88"/>
      <c r="X573" s="88"/>
      <c r="Y573" s="3"/>
      <c r="Z573" s="3"/>
      <c r="AA573" s="3"/>
      <c r="AB573" s="2"/>
      <c r="AC573" s="2"/>
      <c r="AD573" s="2"/>
      <c r="AE573" s="2"/>
      <c r="AF573" s="2"/>
    </row>
    <row r="574" spans="1:32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86">
        <f>SUM(V12:V573)</f>
        <v>0</v>
      </c>
      <c r="W574" s="88"/>
      <c r="X574" s="88"/>
      <c r="Y574" s="3"/>
      <c r="Z574" s="3"/>
      <c r="AA574" s="3"/>
      <c r="AB574" s="2"/>
      <c r="AC574" s="2"/>
      <c r="AD574" s="2"/>
      <c r="AE574" s="2"/>
      <c r="AF574" s="2"/>
    </row>
    <row r="575" spans="1:32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86"/>
      <c r="W575" s="88"/>
      <c r="X575" s="88"/>
      <c r="Y575" s="3"/>
      <c r="Z575" s="3"/>
      <c r="AA575" s="3"/>
      <c r="AB575" s="2"/>
      <c r="AC575" s="2"/>
      <c r="AD575" s="2"/>
      <c r="AE575" s="2"/>
      <c r="AF575" s="2"/>
    </row>
    <row r="576" spans="1:32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86"/>
      <c r="W576" s="88"/>
      <c r="X576" s="88"/>
      <c r="Y576" s="3"/>
      <c r="Z576" s="3"/>
      <c r="AA576" s="3"/>
      <c r="AB576" s="2"/>
      <c r="AC576" s="2"/>
      <c r="AD576" s="2"/>
      <c r="AE576" s="2"/>
      <c r="AF576" s="2"/>
    </row>
    <row r="577" spans="1:32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86"/>
      <c r="W577" s="88"/>
      <c r="X577" s="88"/>
      <c r="Y577" s="3"/>
      <c r="Z577" s="3"/>
      <c r="AA577" s="3"/>
      <c r="AB577" s="2"/>
      <c r="AC577" s="2"/>
      <c r="AD577" s="2"/>
      <c r="AE577" s="2"/>
      <c r="AF577" s="2"/>
    </row>
    <row r="578" spans="1:32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86"/>
      <c r="W578" s="88"/>
      <c r="X578" s="88"/>
      <c r="Y578" s="3"/>
      <c r="Z578" s="3"/>
      <c r="AA578" s="3"/>
      <c r="AB578" s="2"/>
      <c r="AC578" s="2"/>
      <c r="AD578" s="2"/>
      <c r="AE578" s="2"/>
      <c r="AF578" s="2"/>
    </row>
    <row r="579" spans="1:32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86"/>
      <c r="W579" s="88"/>
      <c r="X579" s="88"/>
      <c r="Y579" s="3"/>
      <c r="Z579" s="3"/>
      <c r="AA579" s="3"/>
      <c r="AB579" s="2"/>
      <c r="AC579" s="2"/>
      <c r="AD579" s="2"/>
      <c r="AE579" s="2"/>
      <c r="AF579" s="2"/>
    </row>
    <row r="580" spans="1:32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86"/>
      <c r="W580" s="88"/>
      <c r="X580" s="88"/>
      <c r="Y580" s="3"/>
      <c r="Z580" s="3"/>
      <c r="AA580" s="3"/>
      <c r="AB580" s="2"/>
      <c r="AC580" s="2"/>
      <c r="AD580" s="2"/>
      <c r="AE580" s="2"/>
      <c r="AF580" s="2"/>
    </row>
    <row r="581" spans="1:32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86"/>
      <c r="W581" s="88"/>
      <c r="X581" s="88"/>
      <c r="Y581" s="3"/>
      <c r="Z581" s="3"/>
      <c r="AA581" s="3"/>
      <c r="AB581" s="2"/>
      <c r="AC581" s="2"/>
      <c r="AD581" s="2"/>
      <c r="AE581" s="2"/>
      <c r="AF581" s="2"/>
    </row>
    <row r="582" spans="1:32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86"/>
      <c r="W582" s="88"/>
      <c r="X582" s="88"/>
      <c r="Y582" s="3"/>
      <c r="Z582" s="3"/>
      <c r="AA582" s="3"/>
      <c r="AB582" s="2"/>
      <c r="AC582" s="2"/>
      <c r="AD582" s="2"/>
      <c r="AE582" s="2"/>
      <c r="AF582" s="2"/>
    </row>
    <row r="583" spans="1:32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86"/>
      <c r="W583" s="88"/>
      <c r="X583" s="88"/>
      <c r="Y583" s="3"/>
      <c r="Z583" s="3"/>
      <c r="AA583" s="3"/>
      <c r="AB583" s="2"/>
      <c r="AC583" s="2"/>
      <c r="AD583" s="2"/>
      <c r="AE583" s="2"/>
      <c r="AF583" s="2"/>
    </row>
    <row r="584" spans="1:32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86"/>
      <c r="W584" s="88"/>
      <c r="X584" s="88"/>
      <c r="Y584" s="3"/>
      <c r="Z584" s="3"/>
      <c r="AA584" s="3"/>
      <c r="AB584" s="2"/>
      <c r="AC584" s="2"/>
      <c r="AD584" s="2"/>
      <c r="AE584" s="2"/>
      <c r="AF584" s="2"/>
    </row>
    <row r="585" spans="1:32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86"/>
      <c r="W585" s="88"/>
      <c r="X585" s="88"/>
      <c r="Y585" s="3"/>
      <c r="Z585" s="3"/>
      <c r="AA585" s="3"/>
      <c r="AB585" s="2"/>
      <c r="AC585" s="2"/>
      <c r="AD585" s="2"/>
      <c r="AE585" s="2"/>
      <c r="AF585" s="2"/>
    </row>
    <row r="586" spans="1:32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86"/>
      <c r="W586" s="88"/>
      <c r="X586" s="88"/>
      <c r="Y586" s="3"/>
      <c r="Z586" s="3"/>
      <c r="AA586" s="3"/>
      <c r="AB586" s="2"/>
      <c r="AC586" s="2"/>
      <c r="AD586" s="2"/>
      <c r="AE586" s="2"/>
      <c r="AF586" s="2"/>
    </row>
    <row r="587" spans="1:32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86"/>
      <c r="W587" s="88"/>
      <c r="X587" s="88"/>
      <c r="Y587" s="3"/>
      <c r="Z587" s="3"/>
      <c r="AA587" s="3"/>
      <c r="AB587" s="2"/>
      <c r="AC587" s="2"/>
      <c r="AD587" s="2"/>
      <c r="AE587" s="2"/>
      <c r="AF587" s="2"/>
    </row>
    <row r="588" spans="1:32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86"/>
      <c r="W588" s="88"/>
      <c r="X588" s="88"/>
      <c r="Y588" s="3"/>
      <c r="Z588" s="3"/>
      <c r="AA588" s="3"/>
      <c r="AB588" s="2"/>
      <c r="AC588" s="2"/>
      <c r="AD588" s="2"/>
      <c r="AE588" s="2"/>
      <c r="AF588" s="2"/>
    </row>
    <row r="589" spans="1:32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86"/>
      <c r="W589" s="88"/>
      <c r="X589" s="88"/>
      <c r="Y589" s="3"/>
      <c r="Z589" s="3"/>
      <c r="AA589" s="3"/>
      <c r="AB589" s="2"/>
      <c r="AC589" s="2"/>
      <c r="AD589" s="2"/>
      <c r="AE589" s="2"/>
      <c r="AF589" s="2"/>
    </row>
    <row r="590" spans="1:32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86"/>
      <c r="W590" s="88"/>
      <c r="X590" s="88"/>
      <c r="Y590" s="3"/>
      <c r="Z590" s="3"/>
      <c r="AA590" s="3"/>
      <c r="AB590" s="2"/>
      <c r="AC590" s="2"/>
      <c r="AD590" s="2"/>
      <c r="AE590" s="2"/>
      <c r="AF590" s="2"/>
    </row>
    <row r="591" spans="1:32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86"/>
      <c r="W591" s="88"/>
      <c r="X591" s="88"/>
      <c r="Y591" s="3"/>
      <c r="Z591" s="3"/>
      <c r="AA591" s="3"/>
      <c r="AB591" s="2"/>
      <c r="AC591" s="2"/>
      <c r="AD591" s="2"/>
      <c r="AE591" s="2"/>
      <c r="AF591" s="2"/>
    </row>
    <row r="592" spans="1:32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86"/>
      <c r="W592" s="88"/>
      <c r="X592" s="88"/>
      <c r="Y592" s="3"/>
      <c r="Z592" s="3"/>
      <c r="AA592" s="3"/>
      <c r="AB592" s="2"/>
      <c r="AC592" s="2"/>
      <c r="AD592" s="2"/>
      <c r="AE592" s="2"/>
      <c r="AF592" s="2"/>
    </row>
    <row r="593" spans="1:32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86"/>
      <c r="W593" s="88"/>
      <c r="X593" s="88"/>
      <c r="Y593" s="3"/>
      <c r="Z593" s="3"/>
      <c r="AA593" s="3"/>
      <c r="AB593" s="2"/>
      <c r="AC593" s="2"/>
      <c r="AD593" s="2"/>
      <c r="AE593" s="2"/>
      <c r="AF593" s="2"/>
    </row>
    <row r="594" spans="1:32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86"/>
      <c r="W594" s="88"/>
      <c r="X594" s="88"/>
      <c r="Y594" s="3"/>
      <c r="Z594" s="3"/>
      <c r="AA594" s="3"/>
      <c r="AB594" s="2"/>
      <c r="AC594" s="2"/>
      <c r="AD594" s="2"/>
      <c r="AE594" s="2"/>
      <c r="AF594" s="2"/>
    </row>
    <row r="595" spans="1:32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86"/>
      <c r="W595" s="88"/>
      <c r="X595" s="88"/>
      <c r="Y595" s="3"/>
      <c r="Z595" s="3"/>
      <c r="AA595" s="3"/>
      <c r="AB595" s="2"/>
      <c r="AC595" s="2"/>
      <c r="AD595" s="2"/>
      <c r="AE595" s="2"/>
      <c r="AF595" s="2"/>
    </row>
    <row r="596" spans="1:32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86"/>
      <c r="W596" s="88"/>
      <c r="X596" s="88"/>
      <c r="Y596" s="3"/>
      <c r="Z596" s="3"/>
      <c r="AA596" s="3"/>
      <c r="AB596" s="2"/>
      <c r="AC596" s="2"/>
      <c r="AD596" s="2"/>
      <c r="AE596" s="2"/>
      <c r="AF596" s="2"/>
    </row>
    <row r="597" spans="1:32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86"/>
      <c r="W597" s="88"/>
      <c r="X597" s="88"/>
      <c r="Y597" s="3"/>
      <c r="Z597" s="3"/>
      <c r="AA597" s="3"/>
      <c r="AB597" s="2"/>
      <c r="AC597" s="2"/>
      <c r="AD597" s="2"/>
      <c r="AE597" s="2"/>
      <c r="AF597" s="2"/>
    </row>
    <row r="598" spans="1:32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86"/>
      <c r="W598" s="88"/>
      <c r="X598" s="88"/>
      <c r="Y598" s="3"/>
      <c r="Z598" s="3"/>
      <c r="AA598" s="3"/>
      <c r="AB598" s="2"/>
      <c r="AC598" s="2"/>
      <c r="AD598" s="2"/>
      <c r="AE598" s="2"/>
      <c r="AF598" s="2"/>
    </row>
    <row r="599" spans="1:32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86"/>
      <c r="W599" s="88"/>
      <c r="X599" s="88"/>
      <c r="Y599" s="3"/>
      <c r="Z599" s="3"/>
      <c r="AA599" s="3"/>
      <c r="AB599" s="2"/>
      <c r="AC599" s="2"/>
      <c r="AD599" s="2"/>
      <c r="AE599" s="2"/>
      <c r="AF599" s="2"/>
    </row>
    <row r="600" spans="1:32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86"/>
      <c r="W600" s="88"/>
      <c r="X600" s="88"/>
      <c r="Y600" s="3"/>
      <c r="Z600" s="3"/>
      <c r="AA600" s="3"/>
      <c r="AB600" s="2"/>
      <c r="AC600" s="2"/>
      <c r="AD600" s="2"/>
      <c r="AE600" s="2"/>
      <c r="AF600" s="2"/>
    </row>
    <row r="601" spans="1:32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86"/>
      <c r="W601" s="88"/>
      <c r="X601" s="88"/>
      <c r="Y601" s="3"/>
      <c r="Z601" s="3"/>
      <c r="AA601" s="3"/>
      <c r="AB601" s="2"/>
      <c r="AC601" s="2"/>
      <c r="AD601" s="2"/>
      <c r="AE601" s="2"/>
      <c r="AF601" s="2"/>
    </row>
    <row r="602" spans="1:32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86"/>
      <c r="W602" s="88"/>
      <c r="X602" s="88"/>
      <c r="Y602" s="3"/>
      <c r="Z602" s="3"/>
      <c r="AA602" s="3"/>
      <c r="AB602" s="2"/>
      <c r="AC602" s="2"/>
      <c r="AD602" s="2"/>
      <c r="AE602" s="2"/>
      <c r="AF602" s="2"/>
    </row>
    <row r="603" spans="1:32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86"/>
      <c r="W603" s="88"/>
      <c r="X603" s="88"/>
      <c r="Y603" s="3"/>
      <c r="Z603" s="3"/>
      <c r="AA603" s="3"/>
      <c r="AB603" s="2"/>
      <c r="AC603" s="2"/>
      <c r="AD603" s="2"/>
      <c r="AE603" s="2"/>
      <c r="AF603" s="2"/>
    </row>
    <row r="604" spans="1:32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86"/>
      <c r="W604" s="88"/>
      <c r="X604" s="88"/>
      <c r="Y604" s="3"/>
      <c r="Z604" s="3"/>
      <c r="AA604" s="3"/>
      <c r="AB604" s="2"/>
      <c r="AC604" s="2"/>
      <c r="AD604" s="2"/>
      <c r="AE604" s="2"/>
      <c r="AF604" s="2"/>
    </row>
    <row r="605" spans="1:32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86"/>
      <c r="W605" s="88"/>
      <c r="X605" s="88"/>
      <c r="Y605" s="3"/>
      <c r="Z605" s="3"/>
      <c r="AA605" s="3"/>
      <c r="AB605" s="2"/>
      <c r="AC605" s="2"/>
      <c r="AD605" s="2"/>
      <c r="AE605" s="2"/>
      <c r="AF605" s="2"/>
    </row>
    <row r="606" spans="1:32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86"/>
      <c r="W606" s="88"/>
      <c r="X606" s="88"/>
      <c r="Y606" s="3"/>
      <c r="Z606" s="3"/>
      <c r="AA606" s="3"/>
      <c r="AB606" s="2"/>
      <c r="AC606" s="2"/>
      <c r="AD606" s="2"/>
      <c r="AE606" s="2"/>
      <c r="AF606" s="2"/>
    </row>
    <row r="607" spans="1:32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86"/>
      <c r="W607" s="88"/>
      <c r="X607" s="88"/>
      <c r="Y607" s="3"/>
      <c r="Z607" s="3"/>
      <c r="AA607" s="3"/>
      <c r="AB607" s="2"/>
      <c r="AC607" s="2"/>
      <c r="AD607" s="2"/>
      <c r="AE607" s="2"/>
      <c r="AF607" s="2"/>
    </row>
    <row r="608" spans="1:32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86"/>
      <c r="W608" s="88"/>
      <c r="X608" s="88"/>
      <c r="Y608" s="3"/>
      <c r="Z608" s="3"/>
      <c r="AA608" s="3"/>
      <c r="AB608" s="2"/>
      <c r="AC608" s="2"/>
      <c r="AD608" s="2"/>
      <c r="AE608" s="2"/>
      <c r="AF608" s="2"/>
    </row>
    <row r="609" spans="1:32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86"/>
      <c r="W609" s="88"/>
      <c r="X609" s="88"/>
      <c r="Y609" s="3"/>
      <c r="Z609" s="3"/>
      <c r="AA609" s="3"/>
      <c r="AB609" s="2"/>
      <c r="AC609" s="2"/>
      <c r="AD609" s="2"/>
      <c r="AE609" s="2"/>
      <c r="AF609" s="2"/>
    </row>
    <row r="610" spans="1:32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86"/>
      <c r="W610" s="88"/>
      <c r="X610" s="88"/>
      <c r="Y610" s="3"/>
      <c r="Z610" s="3"/>
      <c r="AA610" s="3"/>
      <c r="AB610" s="2"/>
      <c r="AC610" s="2"/>
      <c r="AD610" s="2"/>
      <c r="AE610" s="2"/>
      <c r="AF610" s="2"/>
    </row>
    <row r="611" spans="1:32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86"/>
      <c r="W611" s="88"/>
      <c r="X611" s="88"/>
      <c r="Y611" s="3"/>
      <c r="Z611" s="3"/>
      <c r="AA611" s="3"/>
      <c r="AB611" s="2"/>
      <c r="AC611" s="2"/>
      <c r="AD611" s="2"/>
      <c r="AE611" s="2"/>
      <c r="AF611" s="2"/>
    </row>
    <row r="612" spans="1:32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86"/>
      <c r="W612" s="88"/>
      <c r="X612" s="88"/>
      <c r="Y612" s="3"/>
      <c r="Z612" s="3"/>
      <c r="AA612" s="3"/>
      <c r="AB612" s="2"/>
      <c r="AC612" s="2"/>
      <c r="AD612" s="2"/>
      <c r="AE612" s="2"/>
      <c r="AF612" s="2"/>
    </row>
    <row r="613" spans="1:32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86"/>
      <c r="W613" s="88"/>
      <c r="X613" s="88"/>
      <c r="Y613" s="3"/>
      <c r="Z613" s="3"/>
      <c r="AA613" s="3"/>
      <c r="AB613" s="2"/>
      <c r="AC613" s="2"/>
      <c r="AD613" s="2"/>
      <c r="AE613" s="2"/>
      <c r="AF613" s="2"/>
    </row>
    <row r="614" spans="1:32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86"/>
      <c r="W614" s="88"/>
      <c r="X614" s="88"/>
      <c r="Y614" s="3"/>
      <c r="Z614" s="3"/>
      <c r="AA614" s="3"/>
      <c r="AB614" s="2"/>
      <c r="AC614" s="2"/>
      <c r="AD614" s="2"/>
      <c r="AE614" s="2"/>
      <c r="AF614" s="2"/>
    </row>
    <row r="615" spans="1:32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86"/>
      <c r="W615" s="88"/>
      <c r="X615" s="88"/>
      <c r="Y615" s="3"/>
      <c r="Z615" s="3"/>
      <c r="AA615" s="3"/>
      <c r="AB615" s="2"/>
      <c r="AC615" s="2"/>
      <c r="AD615" s="2"/>
      <c r="AE615" s="2"/>
      <c r="AF615" s="2"/>
    </row>
    <row r="616" spans="1:32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86"/>
      <c r="W616" s="88"/>
      <c r="X616" s="88"/>
      <c r="Y616" s="3"/>
      <c r="Z616" s="3"/>
      <c r="AA616" s="3"/>
      <c r="AB616" s="2"/>
      <c r="AC616" s="2"/>
      <c r="AD616" s="2"/>
      <c r="AE616" s="2"/>
      <c r="AF616" s="2"/>
    </row>
    <row r="617" spans="1:32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86"/>
      <c r="W617" s="88"/>
      <c r="X617" s="88"/>
      <c r="Y617" s="3"/>
      <c r="Z617" s="3"/>
      <c r="AA617" s="3"/>
      <c r="AB617" s="2"/>
      <c r="AC617" s="2"/>
      <c r="AD617" s="2"/>
      <c r="AE617" s="2"/>
      <c r="AF617" s="2"/>
    </row>
    <row r="618" spans="1:32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86"/>
      <c r="W618" s="88"/>
      <c r="X618" s="88"/>
      <c r="Y618" s="3"/>
      <c r="Z618" s="3"/>
      <c r="AA618" s="3"/>
      <c r="AB618" s="2"/>
      <c r="AC618" s="2"/>
      <c r="AD618" s="2"/>
      <c r="AE618" s="2"/>
      <c r="AF618" s="2"/>
    </row>
    <row r="619" spans="1:32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86"/>
      <c r="W619" s="88"/>
      <c r="X619" s="88"/>
      <c r="Y619" s="3"/>
      <c r="Z619" s="3"/>
      <c r="AA619" s="3"/>
      <c r="AB619" s="2"/>
      <c r="AC619" s="2"/>
      <c r="AD619" s="2"/>
      <c r="AE619" s="2"/>
      <c r="AF619" s="2"/>
    </row>
    <row r="620" spans="1:32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86"/>
      <c r="W620" s="88"/>
      <c r="X620" s="88"/>
      <c r="Y620" s="3"/>
      <c r="Z620" s="3"/>
      <c r="AA620" s="3"/>
      <c r="AB620" s="2"/>
      <c r="AC620" s="2"/>
      <c r="AD620" s="2"/>
      <c r="AE620" s="2"/>
      <c r="AF620" s="2"/>
    </row>
    <row r="621" spans="1:32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86"/>
      <c r="W621" s="88"/>
      <c r="X621" s="88"/>
      <c r="Y621" s="3"/>
      <c r="Z621" s="3"/>
      <c r="AA621" s="3"/>
      <c r="AB621" s="2"/>
      <c r="AC621" s="2"/>
      <c r="AD621" s="2"/>
      <c r="AE621" s="2"/>
      <c r="AF621" s="2"/>
    </row>
    <row r="622" spans="1:32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86"/>
      <c r="W622" s="88"/>
      <c r="X622" s="88"/>
      <c r="Y622" s="3"/>
      <c r="Z622" s="3"/>
      <c r="AA622" s="3"/>
      <c r="AB622" s="2"/>
      <c r="AC622" s="2"/>
      <c r="AD622" s="2"/>
      <c r="AE622" s="2"/>
      <c r="AF622" s="2"/>
    </row>
    <row r="623" spans="1:32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86"/>
      <c r="W623" s="88"/>
      <c r="X623" s="88"/>
      <c r="Y623" s="3"/>
      <c r="Z623" s="3"/>
      <c r="AA623" s="3"/>
      <c r="AB623" s="2"/>
      <c r="AC623" s="2"/>
      <c r="AD623" s="2"/>
      <c r="AE623" s="2"/>
      <c r="AF623" s="2"/>
    </row>
    <row r="624" spans="1:32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86"/>
      <c r="W624" s="88"/>
      <c r="X624" s="88"/>
      <c r="Y624" s="3"/>
      <c r="Z624" s="3"/>
      <c r="AA624" s="3"/>
      <c r="AB624" s="2"/>
      <c r="AC624" s="2"/>
      <c r="AD624" s="2"/>
      <c r="AE624" s="2"/>
      <c r="AF624" s="2"/>
    </row>
    <row r="625" spans="1:32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86"/>
      <c r="W625" s="88"/>
      <c r="X625" s="88"/>
      <c r="Y625" s="3"/>
      <c r="Z625" s="3"/>
      <c r="AA625" s="3"/>
      <c r="AB625" s="2"/>
      <c r="AC625" s="2"/>
      <c r="AD625" s="2"/>
      <c r="AE625" s="2"/>
      <c r="AF625" s="2"/>
    </row>
    <row r="626" spans="1:32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86"/>
      <c r="W626" s="88"/>
      <c r="X626" s="88"/>
      <c r="Y626" s="3"/>
      <c r="Z626" s="3"/>
      <c r="AA626" s="3"/>
      <c r="AB626" s="2"/>
      <c r="AC626" s="2"/>
      <c r="AD626" s="2"/>
      <c r="AE626" s="2"/>
      <c r="AF626" s="2"/>
    </row>
    <row r="627" spans="1:32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86"/>
      <c r="W627" s="88"/>
      <c r="X627" s="88"/>
      <c r="Y627" s="3"/>
      <c r="Z627" s="3"/>
      <c r="AA627" s="3"/>
      <c r="AB627" s="2"/>
      <c r="AC627" s="2"/>
      <c r="AD627" s="2"/>
      <c r="AE627" s="2"/>
      <c r="AF627" s="2"/>
    </row>
    <row r="628" spans="1:32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86"/>
      <c r="W628" s="88"/>
      <c r="X628" s="88"/>
      <c r="Y628" s="3"/>
      <c r="Z628" s="3"/>
      <c r="AA628" s="3"/>
      <c r="AB628" s="2"/>
      <c r="AC628" s="2"/>
      <c r="AD628" s="2"/>
      <c r="AE628" s="2"/>
      <c r="AF628" s="2"/>
    </row>
    <row r="629" spans="1:32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86"/>
      <c r="W629" s="88"/>
      <c r="X629" s="88"/>
      <c r="Y629" s="3"/>
      <c r="Z629" s="3"/>
      <c r="AA629" s="3"/>
      <c r="AB629" s="2"/>
      <c r="AC629" s="2"/>
      <c r="AD629" s="2"/>
      <c r="AE629" s="2"/>
      <c r="AF629" s="2"/>
    </row>
    <row r="630" spans="1:32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86"/>
      <c r="W630" s="88"/>
      <c r="X630" s="88"/>
      <c r="Y630" s="3"/>
      <c r="Z630" s="3"/>
      <c r="AA630" s="3"/>
      <c r="AB630" s="2"/>
      <c r="AC630" s="2"/>
      <c r="AD630" s="2"/>
      <c r="AE630" s="2"/>
      <c r="AF630" s="2"/>
    </row>
    <row r="631" spans="1:32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86"/>
      <c r="W631" s="88"/>
      <c r="X631" s="88"/>
      <c r="Y631" s="3"/>
      <c r="Z631" s="3"/>
      <c r="AA631" s="3"/>
      <c r="AB631" s="2"/>
      <c r="AC631" s="2"/>
      <c r="AD631" s="2"/>
      <c r="AE631" s="2"/>
      <c r="AF631" s="2"/>
    </row>
    <row r="632" spans="1:32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86"/>
      <c r="W632" s="88"/>
      <c r="X632" s="88"/>
      <c r="Y632" s="3"/>
      <c r="Z632" s="3"/>
      <c r="AA632" s="3"/>
      <c r="AB632" s="2"/>
      <c r="AC632" s="2"/>
      <c r="AD632" s="2"/>
      <c r="AE632" s="2"/>
      <c r="AF632" s="2"/>
    </row>
    <row r="633" spans="1:32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86"/>
      <c r="W633" s="88"/>
      <c r="X633" s="88"/>
      <c r="Y633" s="3"/>
      <c r="Z633" s="3"/>
      <c r="AA633" s="3"/>
      <c r="AB633" s="2"/>
      <c r="AC633" s="2"/>
      <c r="AD633" s="2"/>
      <c r="AE633" s="2"/>
      <c r="AF633" s="2"/>
    </row>
    <row r="634" spans="1:32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86"/>
      <c r="W634" s="88"/>
      <c r="X634" s="88"/>
      <c r="Y634" s="3"/>
      <c r="Z634" s="3"/>
      <c r="AA634" s="3"/>
      <c r="AB634" s="2"/>
      <c r="AC634" s="2"/>
      <c r="AD634" s="2"/>
      <c r="AE634" s="2"/>
      <c r="AF634" s="2"/>
    </row>
    <row r="635" spans="1:32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86"/>
      <c r="W635" s="88"/>
      <c r="X635" s="88"/>
      <c r="Y635" s="3"/>
      <c r="Z635" s="3"/>
      <c r="AA635" s="3"/>
      <c r="AB635" s="2"/>
      <c r="AC635" s="2"/>
      <c r="AD635" s="2"/>
      <c r="AE635" s="2"/>
      <c r="AF635" s="2"/>
    </row>
    <row r="636" spans="1:32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86"/>
      <c r="W636" s="88"/>
      <c r="X636" s="88"/>
      <c r="Y636" s="3"/>
      <c r="Z636" s="3"/>
      <c r="AA636" s="3"/>
      <c r="AB636" s="2"/>
      <c r="AC636" s="2"/>
      <c r="AD636" s="2"/>
      <c r="AE636" s="2"/>
      <c r="AF636" s="2"/>
    </row>
    <row r="637" spans="1:32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86"/>
      <c r="W637" s="88"/>
      <c r="X637" s="88"/>
      <c r="Y637" s="3"/>
      <c r="Z637" s="3"/>
      <c r="AA637" s="3"/>
      <c r="AB637" s="2"/>
      <c r="AC637" s="2"/>
      <c r="AD637" s="2"/>
      <c r="AE637" s="2"/>
      <c r="AF637" s="2"/>
    </row>
    <row r="638" spans="1:32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86"/>
      <c r="W638" s="88"/>
      <c r="X638" s="88"/>
      <c r="Y638" s="3"/>
      <c r="Z638" s="3"/>
      <c r="AA638" s="3"/>
      <c r="AB638" s="2"/>
      <c r="AC638" s="2"/>
      <c r="AD638" s="2"/>
      <c r="AE638" s="2"/>
      <c r="AF638" s="2"/>
    </row>
    <row r="639" spans="1:32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86"/>
      <c r="W639" s="88"/>
      <c r="X639" s="88"/>
      <c r="Y639" s="3"/>
      <c r="Z639" s="3"/>
      <c r="AA639" s="3"/>
      <c r="AB639" s="2"/>
      <c r="AC639" s="2"/>
      <c r="AD639" s="2"/>
      <c r="AE639" s="2"/>
      <c r="AF639" s="2"/>
    </row>
    <row r="640" spans="1:32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86"/>
      <c r="W640" s="88"/>
      <c r="X640" s="88"/>
      <c r="Y640" s="3"/>
      <c r="Z640" s="3"/>
      <c r="AA640" s="3"/>
      <c r="AB640" s="2"/>
      <c r="AC640" s="2"/>
      <c r="AD640" s="2"/>
      <c r="AE640" s="2"/>
      <c r="AF640" s="2"/>
    </row>
    <row r="641" spans="1:32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86"/>
      <c r="W641" s="88"/>
      <c r="X641" s="88"/>
      <c r="Y641" s="3"/>
      <c r="Z641" s="3"/>
      <c r="AA641" s="3"/>
      <c r="AB641" s="2"/>
      <c r="AC641" s="2"/>
      <c r="AD641" s="2"/>
      <c r="AE641" s="2"/>
      <c r="AF641" s="2"/>
    </row>
    <row r="642" spans="1:32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86"/>
      <c r="W642" s="88"/>
      <c r="X642" s="88"/>
      <c r="Y642" s="3"/>
      <c r="Z642" s="3"/>
      <c r="AA642" s="3"/>
      <c r="AB642" s="2"/>
      <c r="AC642" s="2"/>
      <c r="AD642" s="2"/>
      <c r="AE642" s="2"/>
      <c r="AF642" s="2"/>
    </row>
    <row r="643" spans="1:32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86"/>
      <c r="W643" s="88"/>
      <c r="X643" s="88"/>
      <c r="Y643" s="3"/>
      <c r="Z643" s="3"/>
      <c r="AA643" s="3"/>
      <c r="AB643" s="2"/>
      <c r="AC643" s="2"/>
      <c r="AD643" s="2"/>
      <c r="AE643" s="2"/>
      <c r="AF643" s="2"/>
    </row>
    <row r="644" spans="1:32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86"/>
      <c r="W644" s="88"/>
      <c r="X644" s="88"/>
      <c r="Y644" s="3"/>
      <c r="Z644" s="3"/>
      <c r="AA644" s="3"/>
      <c r="AB644" s="2"/>
      <c r="AC644" s="2"/>
      <c r="AD644" s="2"/>
      <c r="AE644" s="2"/>
      <c r="AF644" s="2"/>
    </row>
    <row r="645" spans="1:32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86"/>
      <c r="W645" s="88"/>
      <c r="X645" s="88"/>
      <c r="Y645" s="3"/>
      <c r="Z645" s="3"/>
      <c r="AA645" s="3"/>
      <c r="AB645" s="2"/>
      <c r="AC645" s="2"/>
      <c r="AD645" s="2"/>
      <c r="AE645" s="2"/>
      <c r="AF645" s="2"/>
    </row>
    <row r="646" spans="1:32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86"/>
      <c r="W646" s="88"/>
      <c r="X646" s="88"/>
      <c r="Y646" s="3"/>
      <c r="Z646" s="3"/>
      <c r="AA646" s="3"/>
      <c r="AB646" s="2"/>
      <c r="AC646" s="2"/>
      <c r="AD646" s="2"/>
      <c r="AE646" s="2"/>
      <c r="AF646" s="2"/>
    </row>
    <row r="647" spans="1:32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86"/>
      <c r="W647" s="88"/>
      <c r="X647" s="88"/>
      <c r="Y647" s="3"/>
      <c r="Z647" s="3"/>
      <c r="AA647" s="3"/>
      <c r="AB647" s="2"/>
      <c r="AC647" s="2"/>
      <c r="AD647" s="2"/>
      <c r="AE647" s="2"/>
      <c r="AF647" s="2"/>
    </row>
    <row r="648" spans="1:32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86"/>
      <c r="W648" s="88"/>
      <c r="X648" s="88"/>
      <c r="Y648" s="3"/>
      <c r="Z648" s="3"/>
      <c r="AA648" s="3"/>
      <c r="AB648" s="2"/>
      <c r="AC648" s="2"/>
      <c r="AD648" s="2"/>
      <c r="AE648" s="2"/>
      <c r="AF648" s="2"/>
    </row>
    <row r="649" spans="1:32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86"/>
      <c r="W649" s="88"/>
      <c r="X649" s="88"/>
      <c r="Y649" s="3"/>
      <c r="Z649" s="3"/>
      <c r="AA649" s="3"/>
      <c r="AB649" s="2"/>
      <c r="AC649" s="2"/>
      <c r="AD649" s="2"/>
      <c r="AE649" s="2"/>
      <c r="AF649" s="2"/>
    </row>
    <row r="650" spans="1:32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86"/>
      <c r="W650" s="88"/>
      <c r="X650" s="88"/>
      <c r="Y650" s="3"/>
      <c r="Z650" s="3"/>
      <c r="AA650" s="3"/>
      <c r="AB650" s="2"/>
      <c r="AC650" s="2"/>
      <c r="AD650" s="2"/>
      <c r="AE650" s="2"/>
      <c r="AF650" s="2"/>
    </row>
    <row r="651" spans="1:32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86"/>
      <c r="W651" s="88"/>
      <c r="X651" s="88"/>
      <c r="Y651" s="3"/>
      <c r="Z651" s="3"/>
      <c r="AA651" s="3"/>
      <c r="AB651" s="2"/>
      <c r="AC651" s="2"/>
      <c r="AD651" s="2"/>
      <c r="AE651" s="2"/>
      <c r="AF651" s="2"/>
    </row>
    <row r="652" spans="1:32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86"/>
      <c r="W652" s="88"/>
      <c r="X652" s="88"/>
      <c r="Y652" s="3"/>
      <c r="Z652" s="3"/>
      <c r="AA652" s="3"/>
      <c r="AB652" s="2"/>
      <c r="AC652" s="2"/>
      <c r="AD652" s="2"/>
      <c r="AE652" s="2"/>
      <c r="AF652" s="2"/>
    </row>
    <row r="653" spans="1:32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86"/>
      <c r="W653" s="88"/>
      <c r="X653" s="88"/>
      <c r="Y653" s="3"/>
      <c r="Z653" s="3"/>
      <c r="AA653" s="3"/>
      <c r="AB653" s="2"/>
      <c r="AC653" s="2"/>
      <c r="AD653" s="2"/>
      <c r="AE653" s="2"/>
      <c r="AF653" s="2"/>
    </row>
    <row r="654" spans="1:32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86"/>
      <c r="W654" s="88"/>
      <c r="X654" s="88"/>
      <c r="Y654" s="3"/>
      <c r="Z654" s="3"/>
      <c r="AA654" s="3"/>
      <c r="AB654" s="2"/>
      <c r="AC654" s="2"/>
      <c r="AD654" s="2"/>
      <c r="AE654" s="2"/>
      <c r="AF654" s="2"/>
    </row>
    <row r="655" spans="1:32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86"/>
      <c r="W655" s="88"/>
      <c r="X655" s="88"/>
      <c r="Y655" s="3"/>
      <c r="Z655" s="3"/>
      <c r="AA655" s="3"/>
      <c r="AB655" s="2"/>
      <c r="AC655" s="2"/>
      <c r="AD655" s="2"/>
      <c r="AE655" s="2"/>
      <c r="AF655" s="2"/>
    </row>
    <row r="656" spans="1:32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86"/>
      <c r="W656" s="88"/>
      <c r="X656" s="88"/>
      <c r="Y656" s="3"/>
      <c r="Z656" s="3"/>
      <c r="AA656" s="3"/>
      <c r="AB656" s="2"/>
      <c r="AC656" s="2"/>
      <c r="AD656" s="2"/>
      <c r="AE656" s="2"/>
      <c r="AF656" s="2"/>
    </row>
    <row r="657" spans="1:32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86"/>
      <c r="W657" s="88"/>
      <c r="X657" s="88"/>
      <c r="Y657" s="3"/>
      <c r="Z657" s="3"/>
      <c r="AA657" s="3"/>
      <c r="AB657" s="2"/>
      <c r="AC657" s="2"/>
      <c r="AD657" s="2"/>
      <c r="AE657" s="2"/>
      <c r="AF657" s="2"/>
    </row>
    <row r="658" spans="1:32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86"/>
      <c r="W658" s="88"/>
      <c r="X658" s="88"/>
      <c r="Y658" s="3"/>
      <c r="Z658" s="3"/>
      <c r="AA658" s="3"/>
      <c r="AB658" s="2"/>
      <c r="AC658" s="2"/>
      <c r="AD658" s="2"/>
      <c r="AE658" s="2"/>
      <c r="AF658" s="2"/>
    </row>
    <row r="659" spans="1:32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86"/>
      <c r="W659" s="88"/>
      <c r="X659" s="88"/>
      <c r="Y659" s="3"/>
      <c r="Z659" s="3"/>
      <c r="AA659" s="3"/>
      <c r="AB659" s="2"/>
      <c r="AC659" s="2"/>
      <c r="AD659" s="2"/>
      <c r="AE659" s="2"/>
      <c r="AF659" s="2"/>
    </row>
    <row r="660" spans="1:32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86"/>
      <c r="W660" s="88"/>
      <c r="X660" s="88"/>
      <c r="Y660" s="3"/>
      <c r="Z660" s="3"/>
      <c r="AA660" s="3"/>
      <c r="AB660" s="2"/>
      <c r="AC660" s="2"/>
      <c r="AD660" s="2"/>
      <c r="AE660" s="2"/>
      <c r="AF660" s="2"/>
    </row>
    <row r="661" spans="1:32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86"/>
      <c r="W661" s="88"/>
      <c r="X661" s="88"/>
      <c r="Y661" s="3"/>
      <c r="Z661" s="3"/>
      <c r="AA661" s="3"/>
      <c r="AB661" s="2"/>
      <c r="AC661" s="2"/>
      <c r="AD661" s="2"/>
      <c r="AE661" s="2"/>
      <c r="AF661" s="2"/>
    </row>
    <row r="662" spans="1:32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86"/>
      <c r="W662" s="88"/>
      <c r="X662" s="88"/>
      <c r="Y662" s="3"/>
      <c r="Z662" s="3"/>
      <c r="AA662" s="3"/>
      <c r="AB662" s="2"/>
      <c r="AC662" s="2"/>
      <c r="AD662" s="2"/>
      <c r="AE662" s="2"/>
      <c r="AF662" s="2"/>
    </row>
    <row r="663" spans="1:32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86"/>
      <c r="W663" s="88"/>
      <c r="X663" s="88"/>
      <c r="Y663" s="3"/>
      <c r="Z663" s="3"/>
      <c r="AA663" s="3"/>
      <c r="AB663" s="2"/>
      <c r="AC663" s="2"/>
      <c r="AD663" s="2"/>
      <c r="AE663" s="2"/>
      <c r="AF663" s="2"/>
    </row>
    <row r="664" spans="1:32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86"/>
      <c r="W664" s="88"/>
      <c r="X664" s="88"/>
      <c r="Y664" s="3"/>
      <c r="Z664" s="3"/>
      <c r="AA664" s="3"/>
      <c r="AB664" s="2"/>
      <c r="AC664" s="2"/>
      <c r="AD664" s="2"/>
      <c r="AE664" s="2"/>
      <c r="AF664" s="2"/>
    </row>
    <row r="665" spans="1:32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86"/>
      <c r="W665" s="88"/>
      <c r="X665" s="88"/>
      <c r="Y665" s="3"/>
      <c r="Z665" s="3"/>
      <c r="AA665" s="3"/>
      <c r="AB665" s="2"/>
      <c r="AC665" s="2"/>
      <c r="AD665" s="2"/>
      <c r="AE665" s="2"/>
      <c r="AF665" s="2"/>
    </row>
    <row r="666" spans="1:32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86"/>
      <c r="W666" s="88"/>
      <c r="X666" s="88"/>
      <c r="Y666" s="3"/>
      <c r="Z666" s="3"/>
      <c r="AA666" s="3"/>
      <c r="AB666" s="2"/>
      <c r="AC666" s="2"/>
      <c r="AD666" s="2"/>
      <c r="AE666" s="2"/>
      <c r="AF666" s="2"/>
    </row>
    <row r="667" spans="1:32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86"/>
      <c r="W667" s="88"/>
      <c r="X667" s="88"/>
      <c r="Y667" s="3"/>
      <c r="Z667" s="3"/>
      <c r="AA667" s="3"/>
      <c r="AB667" s="2"/>
      <c r="AC667" s="2"/>
      <c r="AD667" s="2"/>
      <c r="AE667" s="2"/>
      <c r="AF667" s="2"/>
    </row>
    <row r="668" spans="1:32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86"/>
      <c r="W668" s="88"/>
      <c r="X668" s="88"/>
      <c r="Y668" s="3"/>
      <c r="Z668" s="3"/>
      <c r="AA668" s="3"/>
      <c r="AB668" s="2"/>
      <c r="AC668" s="2"/>
      <c r="AD668" s="2"/>
      <c r="AE668" s="2"/>
      <c r="AF668" s="2"/>
    </row>
    <row r="669" spans="1:32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86"/>
      <c r="W669" s="88"/>
      <c r="X669" s="88"/>
      <c r="Y669" s="3"/>
      <c r="Z669" s="3"/>
      <c r="AA669" s="3"/>
      <c r="AB669" s="2"/>
      <c r="AC669" s="2"/>
      <c r="AD669" s="2"/>
      <c r="AE669" s="2"/>
      <c r="AF669" s="2"/>
    </row>
    <row r="670" spans="1:32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86"/>
      <c r="W670" s="88"/>
      <c r="X670" s="88"/>
      <c r="Y670" s="3"/>
      <c r="Z670" s="3"/>
      <c r="AA670" s="3"/>
      <c r="AB670" s="2"/>
      <c r="AC670" s="2"/>
      <c r="AD670" s="2"/>
      <c r="AE670" s="2"/>
      <c r="AF670" s="2"/>
    </row>
    <row r="671" spans="1:32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86"/>
      <c r="W671" s="88"/>
      <c r="X671" s="88"/>
      <c r="Y671" s="3"/>
      <c r="Z671" s="3"/>
      <c r="AA671" s="3"/>
      <c r="AB671" s="2"/>
      <c r="AC671" s="2"/>
      <c r="AD671" s="2"/>
      <c r="AE671" s="2"/>
      <c r="AF671" s="2"/>
    </row>
    <row r="672" spans="1:32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86"/>
      <c r="W672" s="88"/>
      <c r="X672" s="88"/>
      <c r="Y672" s="3"/>
      <c r="Z672" s="3"/>
      <c r="AA672" s="3"/>
      <c r="AB672" s="2"/>
      <c r="AC672" s="2"/>
      <c r="AD672" s="2"/>
      <c r="AE672" s="2"/>
      <c r="AF672" s="2"/>
    </row>
    <row r="673" spans="1:32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86"/>
      <c r="W673" s="88"/>
      <c r="X673" s="88"/>
      <c r="Y673" s="3"/>
      <c r="Z673" s="3"/>
      <c r="AA673" s="3"/>
      <c r="AB673" s="2"/>
      <c r="AC673" s="2"/>
      <c r="AD673" s="2"/>
      <c r="AE673" s="2"/>
      <c r="AF673" s="2"/>
    </row>
    <row r="674" spans="1:32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86"/>
      <c r="W674" s="88"/>
      <c r="X674" s="88"/>
      <c r="Y674" s="3"/>
      <c r="Z674" s="3"/>
      <c r="AA674" s="3"/>
      <c r="AB674" s="2"/>
      <c r="AC674" s="2"/>
      <c r="AD674" s="2"/>
      <c r="AE674" s="2"/>
      <c r="AF674" s="2"/>
    </row>
    <row r="675" spans="1:32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86"/>
      <c r="W675" s="88"/>
      <c r="X675" s="88"/>
      <c r="Y675" s="3"/>
      <c r="Z675" s="3"/>
      <c r="AA675" s="3"/>
      <c r="AB675" s="2"/>
      <c r="AC675" s="2"/>
      <c r="AD675" s="2"/>
      <c r="AE675" s="2"/>
      <c r="AF675" s="2"/>
    </row>
    <row r="676" spans="1:32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86"/>
      <c r="W676" s="88"/>
      <c r="X676" s="88"/>
      <c r="Y676" s="3"/>
      <c r="Z676" s="3"/>
      <c r="AA676" s="3"/>
      <c r="AB676" s="2"/>
      <c r="AC676" s="2"/>
      <c r="AD676" s="2"/>
      <c r="AE676" s="2"/>
      <c r="AF676" s="2"/>
    </row>
    <row r="677" spans="1:32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86"/>
      <c r="W677" s="88"/>
      <c r="X677" s="88"/>
      <c r="Y677" s="3"/>
      <c r="Z677" s="3"/>
      <c r="AA677" s="3"/>
      <c r="AB677" s="2"/>
      <c r="AC677" s="2"/>
      <c r="AD677" s="2"/>
      <c r="AE677" s="2"/>
      <c r="AF677" s="2"/>
    </row>
    <row r="678" spans="1:32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86"/>
      <c r="W678" s="88"/>
      <c r="X678" s="88"/>
      <c r="Y678" s="3"/>
      <c r="Z678" s="3"/>
      <c r="AA678" s="3"/>
      <c r="AB678" s="2"/>
      <c r="AC678" s="2"/>
      <c r="AD678" s="2"/>
      <c r="AE678" s="2"/>
      <c r="AF678" s="2"/>
    </row>
    <row r="679" spans="1:32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86"/>
      <c r="W679" s="88"/>
      <c r="X679" s="88"/>
      <c r="Y679" s="3"/>
      <c r="Z679" s="3"/>
      <c r="AA679" s="3"/>
      <c r="AB679" s="2"/>
      <c r="AC679" s="2"/>
      <c r="AD679" s="2"/>
      <c r="AE679" s="2"/>
      <c r="AF679" s="2"/>
    </row>
    <row r="680" spans="1:32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86"/>
      <c r="W680" s="88"/>
      <c r="X680" s="88"/>
      <c r="Y680" s="3"/>
      <c r="Z680" s="3"/>
      <c r="AA680" s="3"/>
      <c r="AB680" s="2"/>
      <c r="AC680" s="2"/>
      <c r="AD680" s="2"/>
      <c r="AE680" s="2"/>
      <c r="AF680" s="2"/>
    </row>
    <row r="681" spans="1:32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86"/>
      <c r="W681" s="88"/>
      <c r="X681" s="88"/>
      <c r="Y681" s="3"/>
      <c r="Z681" s="3"/>
      <c r="AA681" s="3"/>
      <c r="AB681" s="2"/>
      <c r="AC681" s="2"/>
      <c r="AD681" s="2"/>
      <c r="AE681" s="2"/>
      <c r="AF681" s="2"/>
    </row>
    <row r="682" spans="1:32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86"/>
      <c r="W682" s="88"/>
      <c r="X682" s="88"/>
      <c r="Y682" s="3"/>
      <c r="Z682" s="3"/>
      <c r="AA682" s="3"/>
      <c r="AB682" s="2"/>
      <c r="AC682" s="2"/>
      <c r="AD682" s="2"/>
      <c r="AE682" s="2"/>
      <c r="AF682" s="2"/>
    </row>
    <row r="683" spans="1:32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86"/>
      <c r="W683" s="88"/>
      <c r="X683" s="88"/>
      <c r="Y683" s="3"/>
      <c r="Z683" s="3"/>
      <c r="AA683" s="3"/>
      <c r="AB683" s="2"/>
      <c r="AC683" s="2"/>
      <c r="AD683" s="2"/>
      <c r="AE683" s="2"/>
      <c r="AF683" s="2"/>
    </row>
    <row r="684" spans="1:32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86"/>
      <c r="W684" s="88"/>
      <c r="X684" s="88"/>
      <c r="Y684" s="3"/>
      <c r="Z684" s="3"/>
      <c r="AA684" s="3"/>
      <c r="AB684" s="2"/>
      <c r="AC684" s="2"/>
      <c r="AD684" s="2"/>
      <c r="AE684" s="2"/>
      <c r="AF684" s="2"/>
    </row>
    <row r="685" spans="1:32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86"/>
      <c r="W685" s="88"/>
      <c r="X685" s="88"/>
      <c r="Y685" s="3"/>
      <c r="Z685" s="3"/>
      <c r="AA685" s="3"/>
      <c r="AB685" s="2"/>
      <c r="AC685" s="2"/>
      <c r="AD685" s="2"/>
      <c r="AE685" s="2"/>
      <c r="AF685" s="2"/>
    </row>
    <row r="686" spans="1:32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86"/>
      <c r="W686" s="88"/>
      <c r="X686" s="88"/>
      <c r="Y686" s="3"/>
      <c r="Z686" s="3"/>
      <c r="AA686" s="3"/>
      <c r="AB686" s="2"/>
      <c r="AC686" s="2"/>
      <c r="AD686" s="2"/>
      <c r="AE686" s="2"/>
      <c r="AF686" s="2"/>
    </row>
    <row r="687" spans="1:32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86"/>
      <c r="W687" s="88"/>
      <c r="X687" s="88"/>
      <c r="Y687" s="3"/>
      <c r="Z687" s="3"/>
      <c r="AA687" s="3"/>
      <c r="AB687" s="2"/>
      <c r="AC687" s="2"/>
      <c r="AD687" s="2"/>
      <c r="AE687" s="2"/>
      <c r="AF687" s="2"/>
    </row>
    <row r="688" spans="1:32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86"/>
      <c r="W688" s="88"/>
      <c r="X688" s="88"/>
      <c r="Y688" s="3"/>
      <c r="Z688" s="3"/>
      <c r="AA688" s="3"/>
      <c r="AB688" s="2"/>
      <c r="AC688" s="2"/>
      <c r="AD688" s="2"/>
      <c r="AE688" s="2"/>
      <c r="AF688" s="2"/>
    </row>
    <row r="689" spans="1:32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19"/>
      <c r="W689" s="88"/>
      <c r="X689" s="88"/>
      <c r="Y689" s="3"/>
      <c r="Z689" s="3"/>
      <c r="AA689" s="3"/>
      <c r="AB689" s="2"/>
      <c r="AC689" s="2"/>
      <c r="AD689" s="2"/>
      <c r="AE689" s="2"/>
      <c r="AF689" s="2"/>
    </row>
    <row r="690" spans="1:32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19"/>
      <c r="W690" s="88"/>
      <c r="X690" s="88"/>
      <c r="Y690" s="3"/>
      <c r="Z690" s="3"/>
      <c r="AA690" s="3"/>
      <c r="AB690" s="2"/>
      <c r="AC690" s="2"/>
      <c r="AD690" s="2"/>
      <c r="AE690" s="2"/>
      <c r="AF690" s="2"/>
    </row>
    <row r="691" spans="1:32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19"/>
      <c r="W691" s="88"/>
      <c r="X691" s="88"/>
      <c r="Y691" s="3"/>
      <c r="Z691" s="3"/>
      <c r="AA691" s="3"/>
      <c r="AB691" s="2"/>
      <c r="AC691" s="2"/>
      <c r="AD691" s="2"/>
      <c r="AE691" s="2"/>
      <c r="AF691" s="2"/>
    </row>
    <row r="692" spans="1:32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19"/>
      <c r="W692" s="10"/>
      <c r="X692" s="10"/>
      <c r="Y692" s="3"/>
      <c r="Z692" s="3"/>
      <c r="AA692" s="3"/>
      <c r="AB692" s="2"/>
      <c r="AC692" s="2"/>
      <c r="AD692" s="2"/>
      <c r="AE692" s="2"/>
      <c r="AF692" s="2"/>
    </row>
    <row r="693" spans="1:32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19"/>
      <c r="W693" s="10"/>
      <c r="X693" s="10"/>
      <c r="Y693" s="3"/>
      <c r="Z693" s="3"/>
      <c r="AA693" s="3"/>
      <c r="AB693" s="2"/>
      <c r="AC693" s="2"/>
      <c r="AD693" s="2"/>
      <c r="AE693" s="2"/>
      <c r="AF693" s="2"/>
    </row>
    <row r="694" spans="1:32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19"/>
      <c r="W694" s="10"/>
      <c r="X694" s="10"/>
      <c r="Y694" s="3"/>
      <c r="Z694" s="3"/>
      <c r="AA694" s="3"/>
      <c r="AB694" s="2"/>
      <c r="AC694" s="2"/>
      <c r="AD694" s="2"/>
      <c r="AE694" s="2"/>
      <c r="AF694" s="2"/>
    </row>
    <row r="695" spans="1:32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19"/>
      <c r="W695" s="10"/>
      <c r="X695" s="10"/>
      <c r="Y695" s="3"/>
      <c r="Z695" s="3"/>
      <c r="AA695" s="3"/>
      <c r="AB695" s="2"/>
      <c r="AC695" s="2"/>
      <c r="AD695" s="2"/>
      <c r="AE695" s="2"/>
      <c r="AF695" s="2"/>
    </row>
    <row r="696" spans="1:32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19"/>
      <c r="W696" s="10"/>
      <c r="X696" s="10"/>
      <c r="Y696" s="3"/>
      <c r="Z696" s="3"/>
      <c r="AA696" s="3"/>
      <c r="AB696" s="2"/>
      <c r="AC696" s="2"/>
      <c r="AD696" s="2"/>
      <c r="AE696" s="2"/>
      <c r="AF696" s="2"/>
    </row>
    <row r="697" spans="1:32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19"/>
      <c r="W697" s="10"/>
      <c r="X697" s="10"/>
      <c r="Y697" s="3"/>
      <c r="Z697" s="3"/>
      <c r="AA697" s="3"/>
      <c r="AB697" s="2"/>
      <c r="AC697" s="2"/>
      <c r="AD697" s="2"/>
      <c r="AE697" s="2"/>
      <c r="AF697" s="2"/>
    </row>
    <row r="698" spans="1:32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19"/>
      <c r="W698" s="10"/>
      <c r="X698" s="10"/>
      <c r="Y698" s="3"/>
      <c r="Z698" s="3"/>
      <c r="AA698" s="3"/>
      <c r="AB698" s="2"/>
      <c r="AC698" s="2"/>
      <c r="AD698" s="2"/>
      <c r="AE698" s="2"/>
      <c r="AF698" s="2"/>
    </row>
    <row r="699" spans="1:32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19"/>
      <c r="W699" s="10"/>
      <c r="X699" s="10"/>
      <c r="Y699" s="3"/>
      <c r="Z699" s="3"/>
      <c r="AA699" s="3"/>
      <c r="AB699" s="2"/>
      <c r="AC699" s="2"/>
      <c r="AD699" s="2"/>
      <c r="AE699" s="2"/>
      <c r="AF699" s="2"/>
    </row>
    <row r="700" spans="1:32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19"/>
      <c r="W700" s="10"/>
      <c r="X700" s="10"/>
      <c r="Y700" s="3"/>
      <c r="Z700" s="3"/>
      <c r="AA700" s="3"/>
      <c r="AB700" s="2"/>
      <c r="AC700" s="2"/>
      <c r="AD700" s="2"/>
      <c r="AE700" s="2"/>
      <c r="AF700" s="2"/>
    </row>
    <row r="701" spans="1:32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19"/>
      <c r="W701" s="10"/>
      <c r="X701" s="10"/>
      <c r="Y701" s="3"/>
      <c r="Z701" s="3"/>
      <c r="AA701" s="3"/>
      <c r="AB701" s="2"/>
      <c r="AC701" s="2"/>
      <c r="AD701" s="2"/>
      <c r="AE701" s="2"/>
      <c r="AF701" s="2"/>
    </row>
    <row r="702" spans="1:32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19"/>
      <c r="W702" s="10"/>
      <c r="X702" s="10"/>
      <c r="Y702" s="3"/>
      <c r="Z702" s="3"/>
      <c r="AA702" s="3"/>
      <c r="AB702" s="2"/>
      <c r="AC702" s="2"/>
      <c r="AD702" s="2"/>
      <c r="AE702" s="2"/>
      <c r="AF702" s="2"/>
    </row>
    <row r="703" spans="1:32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19"/>
      <c r="W703" s="10"/>
      <c r="X703" s="10"/>
      <c r="Y703" s="3"/>
      <c r="Z703" s="3"/>
      <c r="AA703" s="3"/>
      <c r="AB703" s="2"/>
      <c r="AC703" s="2"/>
      <c r="AD703" s="2"/>
      <c r="AE703" s="2"/>
      <c r="AF703" s="2"/>
    </row>
    <row r="704" spans="1:32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19"/>
      <c r="W704" s="10"/>
      <c r="X704" s="10"/>
      <c r="Y704" s="3"/>
      <c r="Z704" s="3"/>
      <c r="AA704" s="3"/>
      <c r="AB704" s="2"/>
      <c r="AC704" s="2"/>
      <c r="AD704" s="2"/>
      <c r="AE704" s="2"/>
      <c r="AF704" s="2"/>
    </row>
    <row r="705" spans="1:32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19"/>
      <c r="W705" s="10"/>
      <c r="X705" s="10"/>
      <c r="Y705" s="3"/>
      <c r="Z705" s="3"/>
      <c r="AA705" s="3"/>
      <c r="AB705" s="2"/>
      <c r="AC705" s="2"/>
      <c r="AD705" s="2"/>
      <c r="AE705" s="2"/>
      <c r="AF705" s="2"/>
    </row>
    <row r="706" spans="1:32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19"/>
      <c r="W706" s="10"/>
      <c r="X706" s="10"/>
      <c r="Y706" s="3"/>
      <c r="Z706" s="3"/>
      <c r="AA706" s="3"/>
      <c r="AB706" s="2"/>
      <c r="AC706" s="2"/>
      <c r="AD706" s="2"/>
      <c r="AE706" s="2"/>
      <c r="AF706" s="2"/>
    </row>
    <row r="707" spans="1:32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19"/>
      <c r="W707" s="10"/>
      <c r="X707" s="10"/>
      <c r="Y707" s="3"/>
      <c r="Z707" s="3"/>
      <c r="AA707" s="3"/>
      <c r="AB707" s="2"/>
      <c r="AC707" s="2"/>
      <c r="AD707" s="2"/>
      <c r="AE707" s="2"/>
      <c r="AF707" s="2"/>
    </row>
    <row r="708" spans="1:32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19"/>
      <c r="W708" s="10"/>
      <c r="X708" s="10"/>
      <c r="Y708" s="3"/>
      <c r="Z708" s="3"/>
      <c r="AA708" s="3"/>
      <c r="AB708" s="2"/>
      <c r="AC708" s="2"/>
      <c r="AD708" s="2"/>
      <c r="AE708" s="2"/>
      <c r="AF708" s="2"/>
    </row>
    <row r="709" spans="1:32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19"/>
      <c r="W709" s="10"/>
      <c r="X709" s="10"/>
      <c r="Y709" s="3"/>
      <c r="Z709" s="3"/>
      <c r="AA709" s="3"/>
      <c r="AB709" s="2"/>
      <c r="AC709" s="2"/>
      <c r="AD709" s="2"/>
      <c r="AE709" s="2"/>
      <c r="AF709" s="2"/>
    </row>
    <row r="710" spans="1:32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19"/>
      <c r="W710" s="10"/>
      <c r="X710" s="10"/>
      <c r="Y710" s="3"/>
      <c r="Z710" s="3"/>
      <c r="AA710" s="3"/>
      <c r="AB710" s="2"/>
      <c r="AC710" s="2"/>
      <c r="AD710" s="2"/>
      <c r="AE710" s="2"/>
      <c r="AF710" s="2"/>
    </row>
    <row r="711" spans="1:32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19"/>
      <c r="W711" s="10"/>
      <c r="X711" s="10"/>
      <c r="Y711" s="3"/>
      <c r="Z711" s="3"/>
      <c r="AA711" s="3"/>
      <c r="AB711" s="2"/>
      <c r="AC711" s="2"/>
      <c r="AD711" s="2"/>
      <c r="AE711" s="2"/>
      <c r="AF711" s="2"/>
    </row>
    <row r="712" spans="1:32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19"/>
      <c r="W712" s="10"/>
      <c r="X712" s="10"/>
      <c r="Y712" s="3"/>
      <c r="Z712" s="3"/>
      <c r="AA712" s="3"/>
      <c r="AB712" s="2"/>
      <c r="AC712" s="2"/>
      <c r="AD712" s="2"/>
      <c r="AE712" s="2"/>
      <c r="AF712" s="2"/>
    </row>
    <row r="713" spans="1:32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19"/>
      <c r="W713" s="10"/>
      <c r="X713" s="10"/>
      <c r="Y713" s="3"/>
      <c r="Z713" s="3"/>
      <c r="AA713" s="3"/>
      <c r="AB713" s="2"/>
      <c r="AC713" s="2"/>
      <c r="AD713" s="2"/>
      <c r="AE713" s="2"/>
      <c r="AF713" s="2"/>
    </row>
    <row r="714" spans="1:32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19"/>
      <c r="W714" s="10"/>
      <c r="X714" s="10"/>
      <c r="Y714" s="3"/>
      <c r="Z714" s="3"/>
      <c r="AA714" s="3"/>
      <c r="AB714" s="2"/>
      <c r="AC714" s="2"/>
      <c r="AD714" s="2"/>
      <c r="AE714" s="2"/>
      <c r="AF714" s="2"/>
    </row>
    <row r="715" spans="1:32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19"/>
      <c r="W715" s="10"/>
      <c r="X715" s="10"/>
      <c r="Y715" s="3"/>
      <c r="Z715" s="3"/>
      <c r="AA715" s="3"/>
      <c r="AB715" s="2"/>
      <c r="AC715" s="2"/>
      <c r="AD715" s="2"/>
      <c r="AE715" s="2"/>
      <c r="AF715" s="2"/>
    </row>
    <row r="716" spans="1:32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19"/>
      <c r="W716" s="10"/>
      <c r="X716" s="10"/>
      <c r="Y716" s="3"/>
      <c r="Z716" s="3"/>
      <c r="AA716" s="3"/>
      <c r="AB716" s="2"/>
      <c r="AC716" s="2"/>
      <c r="AD716" s="2"/>
      <c r="AE716" s="2"/>
      <c r="AF716" s="2"/>
    </row>
    <row r="717" spans="1:32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19"/>
      <c r="W717" s="10"/>
      <c r="X717" s="10"/>
      <c r="Y717" s="3"/>
      <c r="Z717" s="3"/>
      <c r="AA717" s="3"/>
      <c r="AB717" s="2"/>
      <c r="AC717" s="2"/>
      <c r="AD717" s="2"/>
      <c r="AE717" s="2"/>
      <c r="AF717" s="2"/>
    </row>
    <row r="718" spans="1:32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19"/>
      <c r="W718" s="10"/>
      <c r="X718" s="10"/>
      <c r="Y718" s="3"/>
      <c r="Z718" s="3"/>
      <c r="AA718" s="3"/>
      <c r="AB718" s="2"/>
      <c r="AC718" s="2"/>
      <c r="AD718" s="2"/>
      <c r="AE718" s="2"/>
      <c r="AF718" s="2"/>
    </row>
    <row r="719" spans="1:32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19"/>
      <c r="W719" s="10"/>
      <c r="X719" s="10"/>
      <c r="Y719" s="3"/>
      <c r="Z719" s="3"/>
      <c r="AA719" s="3"/>
      <c r="AB719" s="2"/>
      <c r="AC719" s="2"/>
      <c r="AD719" s="2"/>
      <c r="AE719" s="2"/>
      <c r="AF719" s="2"/>
    </row>
    <row r="720" spans="1:32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19"/>
      <c r="W720" s="10"/>
      <c r="X720" s="10"/>
      <c r="Y720" s="3"/>
      <c r="Z720" s="3"/>
      <c r="AA720" s="3"/>
      <c r="AB720" s="2"/>
      <c r="AC720" s="2"/>
      <c r="AD720" s="2"/>
      <c r="AE720" s="2"/>
      <c r="AF720" s="2"/>
    </row>
    <row r="721" spans="1:32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19"/>
      <c r="W721" s="10"/>
      <c r="X721" s="10"/>
      <c r="Y721" s="3"/>
      <c r="Z721" s="3"/>
      <c r="AA721" s="3"/>
      <c r="AB721" s="2"/>
      <c r="AC721" s="2"/>
      <c r="AD721" s="2"/>
      <c r="AE721" s="2"/>
      <c r="AF721" s="2"/>
    </row>
    <row r="722" spans="1:32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19"/>
      <c r="W722" s="10"/>
      <c r="X722" s="10"/>
      <c r="Y722" s="3"/>
      <c r="Z722" s="3"/>
      <c r="AA722" s="3"/>
      <c r="AB722" s="2"/>
      <c r="AC722" s="2"/>
      <c r="AD722" s="2"/>
      <c r="AE722" s="2"/>
      <c r="AF722" s="2"/>
    </row>
    <row r="723" spans="1:32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19"/>
      <c r="W723" s="10"/>
      <c r="X723" s="10"/>
      <c r="Y723" s="3"/>
      <c r="Z723" s="3"/>
      <c r="AA723" s="3"/>
      <c r="AB723" s="2"/>
      <c r="AC723" s="2"/>
      <c r="AD723" s="2"/>
      <c r="AE723" s="2"/>
      <c r="AF723" s="2"/>
    </row>
    <row r="724" spans="1:32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19"/>
      <c r="W724" s="10"/>
      <c r="X724" s="10"/>
      <c r="Y724" s="3"/>
      <c r="Z724" s="3"/>
      <c r="AA724" s="3"/>
      <c r="AB724" s="2"/>
      <c r="AC724" s="2"/>
      <c r="AD724" s="2"/>
      <c r="AE724" s="2"/>
      <c r="AF724" s="2"/>
    </row>
    <row r="725" spans="1:32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19"/>
      <c r="W725" s="10"/>
      <c r="X725" s="10"/>
      <c r="Y725" s="3"/>
      <c r="Z725" s="3"/>
      <c r="AA725" s="3"/>
      <c r="AB725" s="2"/>
      <c r="AC725" s="2"/>
      <c r="AD725" s="2"/>
      <c r="AE725" s="2"/>
      <c r="AF725" s="2"/>
    </row>
    <row r="726" spans="1:32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19"/>
      <c r="W726" s="10"/>
      <c r="X726" s="10"/>
      <c r="Y726" s="3"/>
      <c r="Z726" s="3"/>
      <c r="AA726" s="3"/>
      <c r="AB726" s="2"/>
      <c r="AC726" s="2"/>
      <c r="AD726" s="2"/>
      <c r="AE726" s="2"/>
      <c r="AF726" s="2"/>
    </row>
    <row r="727" spans="1:32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19"/>
      <c r="W727" s="10"/>
      <c r="X727" s="10"/>
      <c r="Y727" s="3"/>
      <c r="Z727" s="3"/>
      <c r="AA727" s="3"/>
      <c r="AB727" s="2"/>
      <c r="AC727" s="2"/>
      <c r="AD727" s="2"/>
      <c r="AE727" s="2"/>
      <c r="AF727" s="2"/>
    </row>
    <row r="728" spans="1:32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19"/>
      <c r="W728" s="10"/>
      <c r="X728" s="10"/>
      <c r="Y728" s="3"/>
      <c r="Z728" s="3"/>
      <c r="AA728" s="3"/>
      <c r="AB728" s="2"/>
      <c r="AC728" s="2"/>
      <c r="AD728" s="2"/>
      <c r="AE728" s="2"/>
      <c r="AF728" s="2"/>
    </row>
    <row r="729" spans="1:32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19"/>
      <c r="W729" s="10"/>
      <c r="X729" s="10"/>
      <c r="Y729" s="3"/>
      <c r="Z729" s="3"/>
      <c r="AA729" s="3"/>
      <c r="AB729" s="2"/>
      <c r="AC729" s="2"/>
      <c r="AD729" s="2"/>
      <c r="AE729" s="2"/>
      <c r="AF729" s="2"/>
    </row>
    <row r="730" spans="1:32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19"/>
      <c r="W730" s="10"/>
      <c r="X730" s="10"/>
      <c r="Y730" s="3"/>
      <c r="Z730" s="3"/>
      <c r="AA730" s="3"/>
      <c r="AB730" s="2"/>
      <c r="AC730" s="2"/>
      <c r="AD730" s="2"/>
      <c r="AE730" s="2"/>
      <c r="AF730" s="2"/>
    </row>
    <row r="731" spans="1:32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19"/>
      <c r="W731" s="10"/>
      <c r="X731" s="10"/>
      <c r="Y731" s="3"/>
      <c r="Z731" s="3"/>
      <c r="AA731" s="3"/>
      <c r="AB731" s="2"/>
      <c r="AC731" s="2"/>
      <c r="AD731" s="2"/>
      <c r="AE731" s="2"/>
      <c r="AF731" s="2"/>
    </row>
    <row r="732" spans="1:32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19"/>
      <c r="W732" s="10"/>
      <c r="X732" s="10"/>
      <c r="Y732" s="3"/>
      <c r="Z732" s="3"/>
      <c r="AA732" s="3"/>
      <c r="AB732" s="2"/>
      <c r="AC732" s="2"/>
      <c r="AD732" s="2"/>
      <c r="AE732" s="2"/>
      <c r="AF732" s="2"/>
    </row>
    <row r="733" spans="1:32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19"/>
      <c r="W733" s="10"/>
      <c r="X733" s="10"/>
      <c r="Y733" s="3"/>
      <c r="Z733" s="3"/>
      <c r="AA733" s="3"/>
      <c r="AB733" s="2"/>
      <c r="AC733" s="2"/>
      <c r="AD733" s="2"/>
      <c r="AE733" s="2"/>
      <c r="AF733" s="2"/>
    </row>
    <row r="734" spans="1:32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19"/>
      <c r="W734" s="10"/>
      <c r="X734" s="10"/>
      <c r="Y734" s="3"/>
      <c r="Z734" s="3"/>
      <c r="AA734" s="3"/>
      <c r="AB734" s="2"/>
      <c r="AC734" s="2"/>
      <c r="AD734" s="2"/>
      <c r="AE734" s="2"/>
      <c r="AF734" s="2"/>
    </row>
    <row r="735" spans="1:32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19"/>
      <c r="W735" s="10"/>
      <c r="X735" s="10"/>
      <c r="Y735" s="3"/>
      <c r="Z735" s="3"/>
      <c r="AA735" s="3"/>
      <c r="AB735" s="2"/>
      <c r="AC735" s="2"/>
      <c r="AD735" s="2"/>
      <c r="AE735" s="2"/>
      <c r="AF735" s="2"/>
    </row>
    <row r="736" spans="1:32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19"/>
      <c r="W736" s="10"/>
      <c r="X736" s="10"/>
      <c r="Y736" s="3"/>
      <c r="Z736" s="3"/>
      <c r="AA736" s="3"/>
      <c r="AB736" s="2"/>
      <c r="AC736" s="2"/>
      <c r="AD736" s="2"/>
      <c r="AE736" s="2"/>
      <c r="AF736" s="2"/>
    </row>
    <row r="737" spans="1:32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19"/>
      <c r="W737" s="10"/>
      <c r="X737" s="10"/>
      <c r="Y737" s="3"/>
      <c r="Z737" s="3"/>
      <c r="AA737" s="3"/>
      <c r="AB737" s="2"/>
      <c r="AC737" s="2"/>
      <c r="AD737" s="2"/>
      <c r="AE737" s="2"/>
      <c r="AF737" s="2"/>
    </row>
    <row r="738" spans="1:32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19"/>
      <c r="W738" s="10"/>
      <c r="X738" s="10"/>
      <c r="Y738" s="3"/>
      <c r="Z738" s="3"/>
      <c r="AA738" s="3"/>
      <c r="AB738" s="2"/>
      <c r="AC738" s="2"/>
      <c r="AD738" s="2"/>
      <c r="AE738" s="2"/>
      <c r="AF738" s="2"/>
    </row>
    <row r="739" spans="1:32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19"/>
      <c r="W739" s="10"/>
      <c r="X739" s="10"/>
      <c r="Y739" s="3"/>
      <c r="Z739" s="3"/>
      <c r="AA739" s="3"/>
      <c r="AB739" s="2"/>
      <c r="AC739" s="2"/>
      <c r="AD739" s="2"/>
      <c r="AE739" s="2"/>
      <c r="AF739" s="2"/>
    </row>
    <row r="740" spans="1:32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19"/>
      <c r="W740" s="10"/>
      <c r="X740" s="10"/>
      <c r="Y740" s="3"/>
      <c r="Z740" s="3"/>
      <c r="AA740" s="3"/>
      <c r="AB740" s="2"/>
      <c r="AC740" s="2"/>
      <c r="AD740" s="2"/>
      <c r="AE740" s="2"/>
      <c r="AF740" s="2"/>
    </row>
    <row r="741" spans="1:32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19"/>
      <c r="W741" s="10"/>
      <c r="X741" s="10"/>
      <c r="Y741" s="3"/>
      <c r="Z741" s="3"/>
      <c r="AA741" s="3"/>
      <c r="AB741" s="2"/>
      <c r="AC741" s="2"/>
      <c r="AD741" s="2"/>
      <c r="AE741" s="2"/>
      <c r="AF741" s="2"/>
    </row>
    <row r="742" spans="1:32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19"/>
      <c r="W742" s="10"/>
      <c r="X742" s="10"/>
      <c r="Y742" s="3"/>
      <c r="Z742" s="3"/>
      <c r="AA742" s="3"/>
      <c r="AB742" s="2"/>
      <c r="AC742" s="2"/>
      <c r="AD742" s="2"/>
      <c r="AE742" s="2"/>
      <c r="AF742" s="2"/>
    </row>
    <row r="743" spans="1:32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19"/>
      <c r="W743" s="10"/>
      <c r="X743" s="10"/>
      <c r="Y743" s="3"/>
      <c r="Z743" s="3"/>
      <c r="AA743" s="3"/>
      <c r="AB743" s="2"/>
      <c r="AC743" s="2"/>
      <c r="AD743" s="2"/>
      <c r="AE743" s="2"/>
      <c r="AF743" s="2"/>
    </row>
    <row r="744" spans="1:32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19"/>
      <c r="W744" s="10"/>
      <c r="X744" s="10"/>
      <c r="Y744" s="3"/>
      <c r="Z744" s="3"/>
      <c r="AA744" s="3"/>
      <c r="AB744" s="2"/>
      <c r="AC744" s="2"/>
      <c r="AD744" s="2"/>
      <c r="AE744" s="2"/>
      <c r="AF744" s="2"/>
    </row>
    <row r="745" spans="1:32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19"/>
      <c r="W745" s="10"/>
      <c r="X745" s="10"/>
      <c r="Y745" s="3"/>
      <c r="Z745" s="3"/>
      <c r="AA745" s="3"/>
      <c r="AB745" s="2"/>
      <c r="AC745" s="2"/>
      <c r="AD745" s="2"/>
      <c r="AE745" s="2"/>
      <c r="AF745" s="2"/>
    </row>
    <row r="746" spans="1:32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19"/>
      <c r="W746" s="10"/>
      <c r="X746" s="10"/>
      <c r="Y746" s="3"/>
      <c r="Z746" s="3"/>
      <c r="AA746" s="3"/>
      <c r="AB746" s="2"/>
      <c r="AC746" s="2"/>
      <c r="AD746" s="2"/>
      <c r="AE746" s="2"/>
      <c r="AF746" s="2"/>
    </row>
    <row r="747" spans="1:32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19"/>
      <c r="W747" s="10"/>
      <c r="X747" s="10"/>
      <c r="Y747" s="3"/>
      <c r="Z747" s="3"/>
      <c r="AA747" s="3"/>
      <c r="AB747" s="2"/>
      <c r="AC747" s="2"/>
      <c r="AD747" s="2"/>
      <c r="AE747" s="2"/>
      <c r="AF747" s="2"/>
    </row>
    <row r="748" spans="1:32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19"/>
      <c r="W748" s="10"/>
      <c r="X748" s="10"/>
      <c r="Y748" s="3"/>
      <c r="Z748" s="3"/>
      <c r="AA748" s="3"/>
      <c r="AB748" s="2"/>
      <c r="AC748" s="2"/>
      <c r="AD748" s="2"/>
      <c r="AE748" s="2"/>
      <c r="AF748" s="2"/>
    </row>
    <row r="749" spans="1:32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19"/>
      <c r="W749" s="10"/>
      <c r="X749" s="10"/>
      <c r="Y749" s="3"/>
      <c r="Z749" s="3"/>
      <c r="AA749" s="3"/>
      <c r="AB749" s="2"/>
      <c r="AC749" s="2"/>
      <c r="AD749" s="2"/>
      <c r="AE749" s="2"/>
      <c r="AF749" s="2"/>
    </row>
    <row r="750" spans="1:32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19"/>
      <c r="W750" s="10"/>
      <c r="X750" s="10"/>
      <c r="Y750" s="3"/>
      <c r="Z750" s="3"/>
      <c r="AA750" s="3"/>
      <c r="AB750" s="2"/>
      <c r="AC750" s="2"/>
      <c r="AD750" s="2"/>
      <c r="AE750" s="2"/>
      <c r="AF750" s="2"/>
    </row>
    <row r="751" spans="1:32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19"/>
      <c r="W751" s="10"/>
      <c r="X751" s="10"/>
      <c r="Y751" s="3"/>
      <c r="Z751" s="3"/>
      <c r="AA751" s="3"/>
      <c r="AB751" s="2"/>
      <c r="AC751" s="2"/>
      <c r="AD751" s="2"/>
      <c r="AE751" s="2"/>
      <c r="AF751" s="2"/>
    </row>
    <row r="752" spans="1:32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19"/>
      <c r="W752" s="10"/>
      <c r="X752" s="10"/>
      <c r="Y752" s="3"/>
      <c r="Z752" s="3"/>
      <c r="AA752" s="3"/>
      <c r="AB752" s="2"/>
      <c r="AC752" s="2"/>
      <c r="AD752" s="2"/>
      <c r="AE752" s="2"/>
      <c r="AF752" s="2"/>
    </row>
    <row r="753" spans="1:32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19"/>
      <c r="W753" s="10"/>
      <c r="X753" s="10"/>
      <c r="Y753" s="3"/>
      <c r="Z753" s="3"/>
      <c r="AA753" s="3"/>
      <c r="AB753" s="2"/>
      <c r="AC753" s="2"/>
      <c r="AD753" s="2"/>
      <c r="AE753" s="2"/>
      <c r="AF753" s="2"/>
    </row>
    <row r="754" spans="1:32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19"/>
      <c r="W754" s="10"/>
      <c r="X754" s="10"/>
      <c r="Y754" s="3"/>
      <c r="Z754" s="3"/>
      <c r="AA754" s="3"/>
      <c r="AB754" s="2"/>
      <c r="AC754" s="2"/>
      <c r="AD754" s="2"/>
      <c r="AE754" s="2"/>
      <c r="AF754" s="2"/>
    </row>
    <row r="755" spans="1:32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19"/>
      <c r="W755" s="10"/>
      <c r="X755" s="10"/>
      <c r="Y755" s="3"/>
      <c r="Z755" s="3"/>
      <c r="AA755" s="3"/>
      <c r="AB755" s="2"/>
      <c r="AC755" s="2"/>
      <c r="AD755" s="2"/>
      <c r="AE755" s="2"/>
      <c r="AF755" s="2"/>
    </row>
    <row r="756" spans="1:32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19"/>
      <c r="W756" s="10"/>
      <c r="X756" s="10"/>
      <c r="Y756" s="3"/>
      <c r="Z756" s="3"/>
      <c r="AA756" s="3"/>
      <c r="AB756" s="2"/>
      <c r="AC756" s="2"/>
      <c r="AD756" s="2"/>
      <c r="AE756" s="2"/>
      <c r="AF756" s="2"/>
    </row>
    <row r="757" spans="1:32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19"/>
      <c r="W757" s="10"/>
      <c r="X757" s="10"/>
      <c r="Y757" s="3"/>
      <c r="Z757" s="3"/>
      <c r="AA757" s="3"/>
      <c r="AB757" s="2"/>
      <c r="AC757" s="2"/>
      <c r="AD757" s="2"/>
      <c r="AE757" s="2"/>
      <c r="AF757" s="2"/>
    </row>
    <row r="758" spans="1:32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19"/>
      <c r="W758" s="3"/>
      <c r="X758" s="3"/>
      <c r="Y758" s="3"/>
      <c r="Z758" s="3"/>
      <c r="AA758" s="3"/>
      <c r="AB758" s="2"/>
      <c r="AC758" s="2"/>
      <c r="AD758" s="2"/>
      <c r="AE758" s="2"/>
      <c r="AF758" s="2"/>
    </row>
    <row r="759" spans="1:32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19"/>
      <c r="W759" s="3"/>
      <c r="X759" s="3"/>
      <c r="Y759" s="3"/>
      <c r="Z759" s="3"/>
      <c r="AA759" s="3"/>
      <c r="AB759" s="2"/>
      <c r="AC759" s="2"/>
      <c r="AD759" s="2"/>
      <c r="AE759" s="2"/>
      <c r="AF759" s="2"/>
    </row>
    <row r="760" spans="1:32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19"/>
      <c r="W760" s="3"/>
      <c r="X760" s="3"/>
      <c r="Y760" s="3"/>
      <c r="Z760" s="3"/>
      <c r="AA760" s="3"/>
      <c r="AB760" s="2"/>
      <c r="AC760" s="2"/>
      <c r="AD760" s="2"/>
      <c r="AE760" s="2"/>
      <c r="AF760" s="2"/>
    </row>
    <row r="761" spans="1:32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20"/>
      <c r="W761" s="1"/>
      <c r="X761" s="1"/>
      <c r="Y761" s="1"/>
      <c r="Z761" s="1"/>
      <c r="AA761" s="1"/>
    </row>
    <row r="762" spans="1:32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20"/>
      <c r="W762" s="1"/>
      <c r="X762" s="1"/>
      <c r="Y762" s="1"/>
      <c r="Z762" s="1"/>
      <c r="AA762" s="1"/>
    </row>
    <row r="763" spans="1:32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20"/>
      <c r="W763" s="1"/>
      <c r="X763" s="1"/>
      <c r="Y763" s="1"/>
      <c r="Z763" s="1"/>
      <c r="AA763" s="1"/>
    </row>
    <row r="764" spans="1:32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V764" s="21"/>
    </row>
    <row r="765" spans="1:32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V765" s="17"/>
    </row>
  </sheetData>
  <sheetProtection algorithmName="SHA-512" hashValue="Y7H6d4RtSyU/U4ZvGnItud6CBnxqm5mTYwmCnuzCnXMdDyC1Q3mfxNKiGKf1Vby5puCCvoMYWX0oeEpP9XEkiQ==" saltValue="nafdajqMmtj3QhrMdhFXig==" spinCount="100000" sheet="1" selectLockedCells="1"/>
  <mergeCells count="315">
    <mergeCell ref="Q572:T572"/>
    <mergeCell ref="B520:R520"/>
    <mergeCell ref="B525:P525"/>
    <mergeCell ref="B530:Q530"/>
    <mergeCell ref="B454:O454"/>
    <mergeCell ref="Q454:T454"/>
    <mergeCell ref="B456:P456"/>
    <mergeCell ref="B458:P458"/>
    <mergeCell ref="Q456:T456"/>
    <mergeCell ref="Q458:T458"/>
    <mergeCell ref="B474:P474"/>
    <mergeCell ref="B476:P476"/>
    <mergeCell ref="B478:P478"/>
    <mergeCell ref="B480:P480"/>
    <mergeCell ref="B482:P482"/>
    <mergeCell ref="B486:P486"/>
    <mergeCell ref="Q474:T474"/>
    <mergeCell ref="Q476:T476"/>
    <mergeCell ref="Q478:T478"/>
    <mergeCell ref="Q480:T480"/>
    <mergeCell ref="Q482:T482"/>
    <mergeCell ref="Q486:T486"/>
    <mergeCell ref="B484:T484"/>
    <mergeCell ref="B460:O461"/>
    <mergeCell ref="Q461:T461"/>
    <mergeCell ref="B425:P425"/>
    <mergeCell ref="Q425:T425"/>
    <mergeCell ref="B427:P427"/>
    <mergeCell ref="Q427:T427"/>
    <mergeCell ref="B429:P429"/>
    <mergeCell ref="Q429:T429"/>
    <mergeCell ref="B431:P431"/>
    <mergeCell ref="Q431:T431"/>
    <mergeCell ref="B434:V434"/>
    <mergeCell ref="B411:U411"/>
    <mergeCell ref="B413:P413"/>
    <mergeCell ref="B415:P415"/>
    <mergeCell ref="Q413:T413"/>
    <mergeCell ref="Q415:T415"/>
    <mergeCell ref="B418:U418"/>
    <mergeCell ref="B420:O420"/>
    <mergeCell ref="Q420:T420"/>
    <mergeCell ref="B423:P423"/>
    <mergeCell ref="Q423:T423"/>
    <mergeCell ref="B400:O400"/>
    <mergeCell ref="B402:O402"/>
    <mergeCell ref="Q387:T387"/>
    <mergeCell ref="Q389:T389"/>
    <mergeCell ref="Q391:T391"/>
    <mergeCell ref="Q393:T393"/>
    <mergeCell ref="Q398:T398"/>
    <mergeCell ref="Q400:T400"/>
    <mergeCell ref="Q402:T402"/>
    <mergeCell ref="B384:P384"/>
    <mergeCell ref="Q384:T384"/>
    <mergeCell ref="U383:U384"/>
    <mergeCell ref="B387:O387"/>
    <mergeCell ref="B389:O389"/>
    <mergeCell ref="B391:O391"/>
    <mergeCell ref="B393:O393"/>
    <mergeCell ref="B396:O396"/>
    <mergeCell ref="B398:O398"/>
    <mergeCell ref="B369:O370"/>
    <mergeCell ref="Q370:T370"/>
    <mergeCell ref="Q373:T373"/>
    <mergeCell ref="B351:D351"/>
    <mergeCell ref="B353:D353"/>
    <mergeCell ref="B356:O356"/>
    <mergeCell ref="B358:E358"/>
    <mergeCell ref="B359:E359"/>
    <mergeCell ref="F358:H358"/>
    <mergeCell ref="F359:H359"/>
    <mergeCell ref="K361:L361"/>
    <mergeCell ref="M361:N361"/>
    <mergeCell ref="O361:P361"/>
    <mergeCell ref="Q361:T361"/>
    <mergeCell ref="B345:O345"/>
    <mergeCell ref="B347:D347"/>
    <mergeCell ref="B349:D349"/>
    <mergeCell ref="B343:P343"/>
    <mergeCell ref="Q343:T343"/>
    <mergeCell ref="B364:O364"/>
    <mergeCell ref="Q366:T366"/>
    <mergeCell ref="B366:O366"/>
    <mergeCell ref="B368:O368"/>
    <mergeCell ref="Q368:T368"/>
    <mergeCell ref="B235:P235"/>
    <mergeCell ref="Q235:T235"/>
    <mergeCell ref="B300:O300"/>
    <mergeCell ref="Q302:T302"/>
    <mergeCell ref="Q304:T304"/>
    <mergeCell ref="Q306:T306"/>
    <mergeCell ref="B318:P318"/>
    <mergeCell ref="B320:P320"/>
    <mergeCell ref="Q320:T320"/>
    <mergeCell ref="B252:Q252"/>
    <mergeCell ref="B254:C254"/>
    <mergeCell ref="B255:C255"/>
    <mergeCell ref="F254:G254"/>
    <mergeCell ref="J254:K254"/>
    <mergeCell ref="N254:O254"/>
    <mergeCell ref="B272:Q273"/>
    <mergeCell ref="B275:C275"/>
    <mergeCell ref="B277:C277"/>
    <mergeCell ref="D275:G275"/>
    <mergeCell ref="D277:G277"/>
    <mergeCell ref="B261:R261"/>
    <mergeCell ref="B263:C263"/>
    <mergeCell ref="F263:G263"/>
    <mergeCell ref="J263:K263"/>
    <mergeCell ref="B207:P207"/>
    <mergeCell ref="Q207:T207"/>
    <mergeCell ref="B173:P173"/>
    <mergeCell ref="Q173:T173"/>
    <mergeCell ref="B167:P167"/>
    <mergeCell ref="B169:P169"/>
    <mergeCell ref="B171:P171"/>
    <mergeCell ref="Q167:T167"/>
    <mergeCell ref="Q169:T169"/>
    <mergeCell ref="Q171:T171"/>
    <mergeCell ref="B195:P195"/>
    <mergeCell ref="B176:U176"/>
    <mergeCell ref="Q191:T191"/>
    <mergeCell ref="Q193:T193"/>
    <mergeCell ref="Q195:T195"/>
    <mergeCell ref="U194:U195"/>
    <mergeCell ref="B191:P191"/>
    <mergeCell ref="B193:P193"/>
    <mergeCell ref="D163:F163"/>
    <mergeCell ref="D164:F164"/>
    <mergeCell ref="D165:F165"/>
    <mergeCell ref="B159:C159"/>
    <mergeCell ref="B160:C160"/>
    <mergeCell ref="B161:C161"/>
    <mergeCell ref="B162:C162"/>
    <mergeCell ref="B163:C163"/>
    <mergeCell ref="D159:F159"/>
    <mergeCell ref="D160:F160"/>
    <mergeCell ref="D161:F161"/>
    <mergeCell ref="D162:F162"/>
    <mergeCell ref="Q50:T50"/>
    <mergeCell ref="Q52:T52"/>
    <mergeCell ref="B16:N16"/>
    <mergeCell ref="B10:U10"/>
    <mergeCell ref="B12:N12"/>
    <mergeCell ref="B14:N14"/>
    <mergeCell ref="B7:O7"/>
    <mergeCell ref="B41:O41"/>
    <mergeCell ref="B19:N19"/>
    <mergeCell ref="B22:O22"/>
    <mergeCell ref="B24:O24"/>
    <mergeCell ref="B26:O26"/>
    <mergeCell ref="B36:O36"/>
    <mergeCell ref="B28:O28"/>
    <mergeCell ref="B32:O32"/>
    <mergeCell ref="B30:O30"/>
    <mergeCell ref="B34:O34"/>
    <mergeCell ref="B55:U55"/>
    <mergeCell ref="Q7:T7"/>
    <mergeCell ref="Q12:T12"/>
    <mergeCell ref="Q14:T14"/>
    <mergeCell ref="Q16:T16"/>
    <mergeCell ref="Q19:T19"/>
    <mergeCell ref="Q22:T22"/>
    <mergeCell ref="Q24:T24"/>
    <mergeCell ref="Q26:T26"/>
    <mergeCell ref="Q28:T28"/>
    <mergeCell ref="Q30:T30"/>
    <mergeCell ref="Q32:T32"/>
    <mergeCell ref="Q34:T34"/>
    <mergeCell ref="Q36:T36"/>
    <mergeCell ref="Q41:T41"/>
    <mergeCell ref="Q43:T43"/>
    <mergeCell ref="B43:O43"/>
    <mergeCell ref="B45:O45"/>
    <mergeCell ref="B39:U39"/>
    <mergeCell ref="Q45:T45"/>
    <mergeCell ref="B48:O48"/>
    <mergeCell ref="B50:O50"/>
    <mergeCell ref="B52:O52"/>
    <mergeCell ref="Q48:T48"/>
    <mergeCell ref="B57:O57"/>
    <mergeCell ref="B59:O59"/>
    <mergeCell ref="B61:O61"/>
    <mergeCell ref="B63:O63"/>
    <mergeCell ref="Q57:T57"/>
    <mergeCell ref="Q59:T59"/>
    <mergeCell ref="Q61:T61"/>
    <mergeCell ref="Q63:T63"/>
    <mergeCell ref="Q76:T76"/>
    <mergeCell ref="Q78:T78"/>
    <mergeCell ref="B79:O80"/>
    <mergeCell ref="B81:O82"/>
    <mergeCell ref="Q66:T66"/>
    <mergeCell ref="B69:U69"/>
    <mergeCell ref="B71:O71"/>
    <mergeCell ref="Q71:T71"/>
    <mergeCell ref="B74:U74"/>
    <mergeCell ref="B83:O84"/>
    <mergeCell ref="Q80:T80"/>
    <mergeCell ref="Q82:T82"/>
    <mergeCell ref="Q84:T84"/>
    <mergeCell ref="Q89:T89"/>
    <mergeCell ref="Q91:T91"/>
    <mergeCell ref="Q93:T93"/>
    <mergeCell ref="Q95:T95"/>
    <mergeCell ref="B87:O87"/>
    <mergeCell ref="B89:O89"/>
    <mergeCell ref="B91:O91"/>
    <mergeCell ref="B93:O93"/>
    <mergeCell ref="B95:O95"/>
    <mergeCell ref="Q87:T87"/>
    <mergeCell ref="B98:O98"/>
    <mergeCell ref="B100:O100"/>
    <mergeCell ref="B102:O102"/>
    <mergeCell ref="Q98:T98"/>
    <mergeCell ref="Q100:T100"/>
    <mergeCell ref="Q102:T102"/>
    <mergeCell ref="B221:P221"/>
    <mergeCell ref="Q221:T221"/>
    <mergeCell ref="B135:U135"/>
    <mergeCell ref="E137:H137"/>
    <mergeCell ref="B137:D137"/>
    <mergeCell ref="E139:H139"/>
    <mergeCell ref="Q142:T142"/>
    <mergeCell ref="B130:P130"/>
    <mergeCell ref="B132:P132"/>
    <mergeCell ref="Q130:T130"/>
    <mergeCell ref="Q132:T132"/>
    <mergeCell ref="U131:U132"/>
    <mergeCell ref="B153:C153"/>
    <mergeCell ref="D153:F153"/>
    <mergeCell ref="Q144:T144"/>
    <mergeCell ref="Q146:T146"/>
    <mergeCell ref="Q148:T148"/>
    <mergeCell ref="B142:O142"/>
    <mergeCell ref="Q536:T536"/>
    <mergeCell ref="Q538:T538"/>
    <mergeCell ref="B536:O536"/>
    <mergeCell ref="B538:O538"/>
    <mergeCell ref="B117:O117"/>
    <mergeCell ref="Q117:T117"/>
    <mergeCell ref="B120:O120"/>
    <mergeCell ref="Q120:T120"/>
    <mergeCell ref="B144:O144"/>
    <mergeCell ref="B146:O146"/>
    <mergeCell ref="B148:O148"/>
    <mergeCell ref="B151:T151"/>
    <mergeCell ref="B154:C154"/>
    <mergeCell ref="B155:C155"/>
    <mergeCell ref="B156:C156"/>
    <mergeCell ref="B157:C157"/>
    <mergeCell ref="B158:C158"/>
    <mergeCell ref="D154:F154"/>
    <mergeCell ref="D155:F155"/>
    <mergeCell ref="D156:F156"/>
    <mergeCell ref="D157:F157"/>
    <mergeCell ref="D158:F158"/>
    <mergeCell ref="B164:C164"/>
    <mergeCell ref="B165:C165"/>
    <mergeCell ref="B325:O325"/>
    <mergeCell ref="Q323:T323"/>
    <mergeCell ref="Q325:T325"/>
    <mergeCell ref="B341:H341"/>
    <mergeCell ref="R254:S254"/>
    <mergeCell ref="R255:S255"/>
    <mergeCell ref="N255:O255"/>
    <mergeCell ref="J255:K255"/>
    <mergeCell ref="F255:G255"/>
    <mergeCell ref="B258:E258"/>
    <mergeCell ref="B259:E259"/>
    <mergeCell ref="F258:G258"/>
    <mergeCell ref="H258:I258"/>
    <mergeCell ref="J258:K258"/>
    <mergeCell ref="L258:M258"/>
    <mergeCell ref="N258:O258"/>
    <mergeCell ref="P258:Q258"/>
    <mergeCell ref="F259:G259"/>
    <mergeCell ref="H259:I259"/>
    <mergeCell ref="L259:M259"/>
    <mergeCell ref="J259:K259"/>
    <mergeCell ref="N259:O259"/>
    <mergeCell ref="A1:V1"/>
    <mergeCell ref="A2:V2"/>
    <mergeCell ref="A3:V3"/>
    <mergeCell ref="B559:Q559"/>
    <mergeCell ref="N263:O263"/>
    <mergeCell ref="R263:S263"/>
    <mergeCell ref="J264:K264"/>
    <mergeCell ref="N264:O264"/>
    <mergeCell ref="R264:S264"/>
    <mergeCell ref="F264:G264"/>
    <mergeCell ref="B264:C264"/>
    <mergeCell ref="B502:U502"/>
    <mergeCell ref="B489:O489"/>
    <mergeCell ref="B491:O491"/>
    <mergeCell ref="Q489:T489"/>
    <mergeCell ref="Q491:T491"/>
    <mergeCell ref="B494:T494"/>
    <mergeCell ref="B495:T495"/>
    <mergeCell ref="B497:C497"/>
    <mergeCell ref="B499:C499"/>
    <mergeCell ref="D497:E497"/>
    <mergeCell ref="D499:E499"/>
    <mergeCell ref="B405:O405"/>
    <mergeCell ref="B323:O323"/>
    <mergeCell ref="B565:F565"/>
    <mergeCell ref="B563:F563"/>
    <mergeCell ref="B561:F561"/>
    <mergeCell ref="B567:F567"/>
    <mergeCell ref="Q570:T570"/>
    <mergeCell ref="B542:S542"/>
    <mergeCell ref="B541:U541"/>
    <mergeCell ref="B544:P544"/>
    <mergeCell ref="Q544:T544"/>
  </mergeCells>
  <conditionalFormatting sqref="Q12 U12">
    <cfRule type="cellIs" dxfId="16" priority="17" operator="equal">
      <formula>45</formula>
    </cfRule>
  </conditionalFormatting>
  <conditionalFormatting sqref="Q14 U14">
    <cfRule type="cellIs" dxfId="15" priority="16" operator="equal">
      <formula>6</formula>
    </cfRule>
  </conditionalFormatting>
  <conditionalFormatting sqref="Q16:Q17 U16:U17">
    <cfRule type="cellIs" dxfId="14" priority="15" operator="equal">
      <formula>10</formula>
    </cfRule>
  </conditionalFormatting>
  <conditionalFormatting sqref="Q19 U19">
    <cfRule type="cellIs" dxfId="13" priority="14" operator="equal">
      <formula>7</formula>
    </cfRule>
  </conditionalFormatting>
  <conditionalFormatting sqref="Q22 U22">
    <cfRule type="cellIs" dxfId="12" priority="13" operator="equal">
      <formula>4981</formula>
    </cfRule>
  </conditionalFormatting>
  <conditionalFormatting sqref="Q24 U24">
    <cfRule type="cellIs" dxfId="11" priority="12" operator="equal">
      <formula>44.14</formula>
    </cfRule>
  </conditionalFormatting>
  <conditionalFormatting sqref="Q26 U26">
    <cfRule type="cellIs" dxfId="10" priority="11" operator="equal">
      <formula>577</formula>
    </cfRule>
  </conditionalFormatting>
  <conditionalFormatting sqref="Q28 U28">
    <cfRule type="cellIs" dxfId="9" priority="10" operator="equal">
      <formula>73.7</formula>
    </cfRule>
  </conditionalFormatting>
  <conditionalFormatting sqref="Q30 U30">
    <cfRule type="cellIs" dxfId="8" priority="9" operator="equal">
      <formula>8987</formula>
    </cfRule>
  </conditionalFormatting>
  <conditionalFormatting sqref="Q32 U32">
    <cfRule type="cellIs" dxfId="7" priority="8" operator="equal">
      <formula>2.76</formula>
    </cfRule>
  </conditionalFormatting>
  <conditionalFormatting sqref="Q34 U34">
    <cfRule type="cellIs" dxfId="6" priority="7" operator="equal">
      <formula>739</formula>
    </cfRule>
  </conditionalFormatting>
  <conditionalFormatting sqref="Q36 U36">
    <cfRule type="cellIs" dxfId="5" priority="6" operator="equal">
      <formula>6</formula>
    </cfRule>
  </conditionalFormatting>
  <conditionalFormatting sqref="Q41 U41">
    <cfRule type="cellIs" dxfId="4" priority="5" operator="equal">
      <formula>0.37</formula>
    </cfRule>
  </conditionalFormatting>
  <conditionalFormatting sqref="Q43 U43">
    <cfRule type="cellIs" dxfId="3" priority="4" operator="equal">
      <formula>0.03</formula>
    </cfRule>
  </conditionalFormatting>
  <conditionalFormatting sqref="Q45 U45">
    <cfRule type="cellIs" dxfId="2" priority="3" operator="equal">
      <formula>1.5</formula>
    </cfRule>
  </conditionalFormatting>
  <conditionalFormatting sqref="Q8:U8 Q7 U7">
    <cfRule type="cellIs" dxfId="1" priority="2" operator="equal">
      <formula>12</formula>
    </cfRule>
  </conditionalFormatting>
  <conditionalFormatting sqref="Q7 U7">
    <cfRule type="cellIs" dxfId="0" priority="1" operator="equal">
      <formula>12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FÆRDIGHEDSØVELSER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Sørensen</dc:creator>
  <cp:lastModifiedBy>John Sørensen</cp:lastModifiedBy>
  <dcterms:created xsi:type="dcterms:W3CDTF">2018-03-05T08:05:55Z</dcterms:created>
  <dcterms:modified xsi:type="dcterms:W3CDTF">2018-05-14T08:35:48Z</dcterms:modified>
</cp:coreProperties>
</file>